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Treasury\Shared\Covered bond\Covered Bond FCA\Annex 2D\05 May 2026\"/>
    </mc:Choice>
  </mc:AlternateContent>
  <xr:revisionPtr revIDLastSave="0" documentId="8_{BC993465-1ACC-4BC3-9C8F-9C937A2DCA8D}"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Sheet1!$D$339:$D$350</definedName>
    <definedName name="_xlnm.Print_Area" localSheetId="0">Sheet1!$A$1:$L$350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 l="1"/>
  <c r="C51" i="1" l="1"/>
  <c r="E145" i="1" l="1"/>
  <c r="C254" i="1" l="1"/>
  <c r="B170" i="1"/>
  <c r="C144" i="1"/>
  <c r="C145" i="1"/>
  <c r="E142" i="1"/>
  <c r="E143" i="1"/>
  <c r="E144" i="1"/>
  <c r="C142" i="1"/>
  <c r="C143" i="1"/>
  <c r="B206" i="1"/>
  <c r="B159" i="1"/>
  <c r="B188" i="1"/>
  <c r="C173" i="1" s="1"/>
  <c r="E188" i="1" l="1"/>
  <c r="C188" i="1"/>
  <c r="C300" i="1" l="1"/>
  <c r="H159" i="1"/>
  <c r="C206" i="1"/>
  <c r="E159" i="1"/>
  <c r="C283" i="1"/>
  <c r="C289" i="1"/>
  <c r="E289" i="1"/>
  <c r="E254" i="1"/>
  <c r="C277" i="1"/>
  <c r="C309" i="1"/>
  <c r="E309" i="1"/>
  <c r="C159" i="1"/>
  <c r="E206" i="1"/>
  <c r="E277" i="1"/>
  <c r="B229" i="1"/>
  <c r="E300" i="1"/>
  <c r="E229" i="1"/>
  <c r="C270" i="1"/>
  <c r="C170" i="1"/>
  <c r="E270" i="1"/>
  <c r="E170" i="1"/>
  <c r="C229" i="1"/>
  <c r="D229" i="1"/>
  <c r="E247" i="1"/>
  <c r="E283" i="1"/>
  <c r="C247" i="1"/>
  <c r="D309" i="1" l="1"/>
  <c r="B309" i="1"/>
  <c r="D289" i="1"/>
  <c r="B289" i="1"/>
  <c r="D283" i="1"/>
  <c r="B283" i="1"/>
  <c r="D277" i="1"/>
  <c r="B277" i="1"/>
  <c r="D270" i="1"/>
  <c r="B270" i="1"/>
  <c r="D254" i="1"/>
  <c r="B254" i="1"/>
  <c r="D247" i="1"/>
  <c r="B247" i="1"/>
  <c r="D206" i="1"/>
  <c r="D170" i="1"/>
  <c r="J159" i="1"/>
  <c r="F159" i="1"/>
  <c r="D159" i="1"/>
  <c r="B300" i="1" l="1"/>
  <c r="D300" i="1" l="1"/>
  <c r="B51" i="1" l="1"/>
  <c r="B80" i="1" l="1"/>
  <c r="B81" i="1" l="1"/>
  <c r="B87" i="1" s="1"/>
  <c r="B92" i="1" s="1"/>
  <c r="B99" i="1" s="1"/>
  <c r="B100" i="1" s="1"/>
  <c r="B78" i="1" l="1"/>
  <c r="B70" i="1"/>
  <c r="B66" i="1" l="1"/>
</calcChain>
</file>

<file path=xl/sharedStrings.xml><?xml version="1.0" encoding="utf-8"?>
<sst xmlns="http://schemas.openxmlformats.org/spreadsheetml/2006/main" count="584" uniqueCount="383">
  <si>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</si>
  <si>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</si>
  <si>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</si>
  <si>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</si>
  <si>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</si>
  <si>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</si>
  <si>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</si>
  <si>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</si>
  <si>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</si>
  <si>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</si>
  <si>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</si>
  <si>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</si>
  <si>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</si>
  <si>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</si>
  <si>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</si>
  <si>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</si>
  <si>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</si>
  <si>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</si>
  <si>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</si>
  <si>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</si>
  <si>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</si>
  <si>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</si>
  <si>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</si>
  <si>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</si>
  <si>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</si>
  <si>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</si>
  <si>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</si>
  <si>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</si>
  <si>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</si>
  <si>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</si>
  <si>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</si>
  <si>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</si>
  <si>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</si>
  <si>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</si>
  <si>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</si>
  <si>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</si>
  <si>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</si>
  <si>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</si>
  <si>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</si>
  <si>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</si>
  <si>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</si>
  <si>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</si>
  <si>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</si>
  <si>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</si>
  <si>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</si>
  <si>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</si>
  <si>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</si>
  <si>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</si>
  <si>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</si>
  <si>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</si>
  <si>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</si>
  <si>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</si>
  <si>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</si>
  <si>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</si>
  <si>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</si>
  <si>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</si>
  <si>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</si>
  <si>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</si>
  <si>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</si>
  <si>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</si>
  <si>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</si>
  <si>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</si>
  <si>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</si>
  <si>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</si>
  <si>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</si>
  <si>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</si>
  <si>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</si>
  <si>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</si>
  <si>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</si>
  <si>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</si>
  <si>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</si>
  <si>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</si>
  <si>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</si>
  <si>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</si>
  <si>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</si>
  <si>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</si>
  <si>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</si>
  <si>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</si>
  <si>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</si>
  <si>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</si>
  <si>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</si>
  <si>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</si>
  <si>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</si>
  <si>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</si>
  <si>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</si>
  <si>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</si>
  <si>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</si>
  <si>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</si>
  <si>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</si>
  <si>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</si>
  <si>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</si>
  <si>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</si>
  <si>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</si>
  <si>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</si>
  <si>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</si>
  <si>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</si>
  <si>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</si>
  <si>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</si>
  <si>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</si>
  <si>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</si>
  <si>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</si>
  <si>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</si>
  <si>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</si>
  <si>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</si>
  <si>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</si>
  <si>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</si>
  <si>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</si>
  <si>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</si>
  <si>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</si>
  <si>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</si>
  <si>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</si>
  <si>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</si>
  <si>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</si>
  <si>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</si>
  <si>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</si>
  <si>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</si>
  <si>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</si>
  <si>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</si>
  <si>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</si>
  <si>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</si>
  <si>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</si>
  <si>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</si>
  <si>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</si>
  <si>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</si>
  <si>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</si>
  <si>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</si>
  <si>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</si>
  <si>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</si>
  <si>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</si>
  <si>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</si>
  <si>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</si>
  <si>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</si>
  <si>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</si>
  <si>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</si>
  <si>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</si>
  <si>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</si>
  <si>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</si>
  <si>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</si>
  <si>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</si>
  <si>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</si>
  <si>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</si>
  <si>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</si>
  <si>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</si>
  <si>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</si>
  <si>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</si>
  <si>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</si>
  <si>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</si>
  <si>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</si>
  <si>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</si>
  <si>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</si>
  <si>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</si>
  <si>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</si>
  <si>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</si>
  <si>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</si>
  <si>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</si>
  <si>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</si>
  <si>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</si>
  <si>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</si>
  <si>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</si>
  <si>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</si>
  <si>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</si>
  <si>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</si>
  <si>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</si>
  <si>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</si>
  <si>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</si>
  <si>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</si>
  <si>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</si>
  <si>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</si>
  <si>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</si>
  <si>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</si>
  <si>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</si>
  <si>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</si>
  <si>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</si>
  <si>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</si>
  <si>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</si>
  <si>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</si>
  <si>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</si>
  <si>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</si>
  <si>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</si>
  <si>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</si>
  <si>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</si>
  <si>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</si>
  <si>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</si>
  <si>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</si>
  <si>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</si>
  <si>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</si>
  <si>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</si>
  <si>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</si>
  <si>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</si>
  <si>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</si>
  <si>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</si>
  <si>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</si>
  <si>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</si>
  <si>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</si>
  <si>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</si>
  <si>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</si>
  <si>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</si>
  <si>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</si>
  <si>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</si>
  <si>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</si>
  <si>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</si>
  <si>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</si>
  <si>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</si>
  <si>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</si>
  <si>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</si>
  <si>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</si>
  <si>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</si>
  <si>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</si>
  <si>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</si>
  <si>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</si>
  <si>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</si>
  <si>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</si>
  <si>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</si>
  <si>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</si>
  <si>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</si>
  <si>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</si>
  <si>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</si>
  <si>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</si>
  <si>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</si>
  <si>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</si>
  <si>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</si>
  <si>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</si>
  <si>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</si>
  <si>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</si>
  <si>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</si>
  <si>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</si>
  <si>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</si>
  <si>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</si>
  <si>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</si>
  <si>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</si>
  <si>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</si>
  <si>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</si>
  <si>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</si>
  <si>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</si>
  <si>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</si>
  <si>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</si>
  <si>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</si>
  <si>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</si>
  <si>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</si>
  <si>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</si>
  <si>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</si>
  <si>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</si>
  <si>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</si>
  <si>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</si>
  <si>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</si>
  <si>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</si>
  <si>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</si>
  <si>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</si>
  <si>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</si>
  <si>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</si>
  <si>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</si>
  <si>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</si>
  <si>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</si>
  <si>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</si>
  <si>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</si>
  <si>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</si>
  <si>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</si>
  <si>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</si>
  <si>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</si>
  <si>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</si>
  <si>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</si>
  <si>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</si>
  <si>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</si>
  <si>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</si>
  <si>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</si>
  <si>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</si>
  <si>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</si>
  <si>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</si>
  <si>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HSBC</t>
  </si>
  <si>
    <t>N/A</t>
  </si>
  <si>
    <t>A / F1</t>
  </si>
  <si>
    <t>F1+/AA-</t>
  </si>
  <si>
    <t>A3</t>
  </si>
  <si>
    <t>P-1/Aa3</t>
  </si>
  <si>
    <t>BBB-</t>
  </si>
  <si>
    <t>Baa3(cr)</t>
  </si>
  <si>
    <t>P-1/A2</t>
  </si>
  <si>
    <t>ii</t>
  </si>
  <si>
    <t>F1/BBB+</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</si>
  <si>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</si>
  <si>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</si>
  <si>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</si>
  <si>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</si>
  <si>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</si>
  <si>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</si>
  <si>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</si>
  <si>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</si>
  <si>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</si>
  <si>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</si>
  <si>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</si>
  <si>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</si>
  <si>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</si>
  <si>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</si>
  <si>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</si>
  <si>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</si>
  <si>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</si>
  <si>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</si>
  <si>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</si>
  <si>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</si>
  <si>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</si>
  <si>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</si>
  <si>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</si>
  <si>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</si>
  <si>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</si>
  <si>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</si>
  <si>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</si>
  <si>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</si>
  <si>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</si>
  <si>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</si>
  <si>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</si>
  <si>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</si>
  <si>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</si>
  <si>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</si>
  <si>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</si>
  <si>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</si>
  <si>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€5bn</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</si>
  <si>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</si>
  <si>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</si>
  <si>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</si>
  <si>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2026-1</t>
  </si>
  <si>
    <t>Aaa/-/AAA/-</t>
  </si>
  <si>
    <t>GBP</t>
  </si>
  <si>
    <t>Soft-bullet</t>
  </si>
  <si>
    <t>XS3268856906</t>
  </si>
  <si>
    <t>London Stock Exchange</t>
  </si>
  <si>
    <t>Quarterly</t>
  </si>
  <si>
    <t>Compounded Daily SONIA + 50bps</t>
  </si>
  <si>
    <t>Principality Building Society €5bn Global Covered Bond Programme</t>
  </si>
  <si>
    <t>SONIA + 50bps</t>
  </si>
  <si>
    <t>Notional reduces to zero on fixed rate loans</t>
  </si>
  <si>
    <t>AAA</t>
  </si>
  <si>
    <t>Aaa</t>
  </si>
  <si>
    <t>EUR</t>
  </si>
  <si>
    <t>Nick Emmerson
Debt Capital Markets Senior Manager
nick.emmerson@principality.co.uk</t>
  </si>
  <si>
    <t>Yes</t>
  </si>
  <si>
    <t>90.00%</t>
  </si>
  <si>
    <t>Servicer Trigger</t>
  </si>
  <si>
    <t>Servicer's ratings fall below required levels</t>
  </si>
  <si>
    <t>Baa3(cr)/BBB-</t>
  </si>
  <si>
    <t>No</t>
  </si>
  <si>
    <t>Cash Management Trigger</t>
  </si>
  <si>
    <t>Cash Managers ratings fall below required levels</t>
  </si>
  <si>
    <t>HSBC Account Bank Trigger</t>
  </si>
  <si>
    <t>Account Bank ratings fall below required levels</t>
  </si>
  <si>
    <t>Failure of Asset coverage Test</t>
  </si>
  <si>
    <t>Adjusted Aggregate Loan Amount less than Aggregate Principal Amount outstanding</t>
  </si>
  <si>
    <t>Yield Shortfall Test</t>
  </si>
  <si>
    <t>Failure of Portfolio Yield Test</t>
  </si>
  <si>
    <t>Falls below SONIA plus 0.30%</t>
  </si>
  <si>
    <t>LLP Event of Default</t>
  </si>
  <si>
    <t>LLP failure to pay Guarantee, insolvency etc</t>
  </si>
  <si>
    <t>Amortisation Test</t>
  </si>
  <si>
    <t>Failure of Amortisation Test</t>
  </si>
  <si>
    <t>Amortisation Test Aggregate Loan Amount less than Aggregate Principal Outstanding</t>
  </si>
  <si>
    <t>Interest Rate Shortfall Test</t>
  </si>
  <si>
    <t>Failure of Interest Rate Shortfall Test</t>
  </si>
  <si>
    <t>Asset Swap Counterparty Rating Trigger</t>
  </si>
  <si>
    <t>Counterparty Ratings Downgrade</t>
  </si>
  <si>
    <t>Asset Swap Counterparty Replacement Trigger</t>
  </si>
  <si>
    <t>Principality Trigger (Issuer of Default)</t>
  </si>
  <si>
    <t>Principality's Failure to pay on Covered Bonds or Principality's insolvency</t>
  </si>
  <si>
    <t>Triggers a notice to pay on the LLP</t>
  </si>
  <si>
    <t>Seller Trigger</t>
  </si>
  <si>
    <t>Seller ratings fall below required levels.</t>
  </si>
  <si>
    <t>Triggers the requirement to prepare perfection of title documents but not the steps necessary to perfect legal title</t>
  </si>
  <si>
    <t>Appoint Back-Up Servicer within 60 days upon breach with the assistance of the Back-up servicer Facilitator</t>
  </si>
  <si>
    <t>If not remedied within 30 calender days, all money will be transferred from the account to an account which has the required account bank ratings</t>
  </si>
  <si>
    <t>If not remedied within three calculation dates, triggers Issuer Event of Default</t>
  </si>
  <si>
    <t>Obligation to sell more assets into the pool to increase the yield. If Issuer event of default occurring Increase Standard Variable Rate and/or the other discretionary rates or margins</t>
  </si>
  <si>
    <t>Triggers an LLP Acceleration Notice</t>
  </si>
  <si>
    <t>LLP Acceleration Notice</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</si>
  <si>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</si>
  <si>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Collateral posting</t>
  </si>
  <si>
    <t>Replacement Trigger</t>
  </si>
  <si>
    <t>Principality's Failure to pay on Covered Bonds or Principality's insolvency.</t>
  </si>
  <si>
    <t>Fitch rating: F1 or A</t>
  </si>
  <si>
    <t>Fitch rating: A-</t>
  </si>
  <si>
    <t>Fitch rating: BBB- or F3</t>
  </si>
  <si>
    <t>Appoint Back-Up Cash Manager within 60 days upon breach.</t>
  </si>
  <si>
    <t>https://www.principality.co.uk/home/corporate-governance/investor-relations
https://www.euroabs.com/IH.aspx?d=26752</t>
  </si>
  <si>
    <t>Probable-High</t>
  </si>
  <si>
    <t>4.00%</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</si>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</sst>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_ ;\-#,##0\ "/>
    <numFmt numFmtId="167" formatCode="0_ %_);\(0_ %\);0_ %_);@_)"/>
    <numFmt numFmtId="168" formatCode="0.00_ %_);\(0.00_ %\);0.00_ %_);@_)"/>
    <numFmt numFmtId="169" formatCode="_-&quot;£&quot;* #,##0_-;\-&quot;£&quot;* #,##0_-;_-&quot;£&quot;* &quot;-&quot;??_-;_-@_-"/>
    <numFmt numFmtId="170" formatCode="_-[$£-809]* #,##0_-;\-[$£-809]* #,##0_-;_-[$£-809]* &quot;-&quot;??_-;_-@_-"/>
    <numFmt numFmtId="171" formatCode="0.000%"/>
  </numFmts>
  <fonts count="17"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12"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cellStyleXfs>
  <cellXfs count="124">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7" fontId="1" fillId="0" borderId="0" xfId="0" applyNumberFormat="1" applyFont="1"/>
    <xf numFmtId="0" fontId="1" fillId="0" borderId="15" xfId="0" applyFont="1" applyBorder="1"/>
    <xf numFmtId="0" fontId="9" fillId="0" borderId="16" xfId="0" applyFont="1" applyBorder="1"/>
    <xf numFmtId="0" fontId="9" fillId="0" borderId="17" xfId="0" applyFont="1" applyBorder="1"/>
    <xf numFmtId="0" fontId="9" fillId="0" borderId="18"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7" xfId="0" applyFont="1" applyBorder="1" applyAlignment="1">
      <alignment wrapText="1"/>
    </xf>
    <xf numFmtId="0" fontId="1" fillId="0" borderId="15" xfId="0" applyFont="1" applyBorder="1" applyAlignment="1">
      <alignment wrapText="1"/>
    </xf>
    <xf numFmtId="0" fontId="9" fillId="0" borderId="19"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42" fontId="1" fillId="3" borderId="6" xfId="0" applyNumberFormat="1" applyFont="1" applyFill="1" applyBorder="1" applyAlignment="1">
      <alignment horizontal="right" vertical="center" wrapText="1"/>
    </xf>
    <xf numFmtId="168"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6" fontId="1" fillId="3" borderId="6" xfId="0" applyNumberFormat="1" applyFont="1" applyFill="1" applyBorder="1" applyAlignment="1">
      <alignment horizontal="center" vertical="center"/>
    </xf>
    <xf numFmtId="166"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9"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0" fontId="1" fillId="4" borderId="6" xfId="0" applyFont="1" applyFill="1" applyBorder="1" applyAlignment="1">
      <alignment horizontal="center"/>
    </xf>
    <xf numFmtId="43" fontId="1" fillId="0" borderId="0" xfId="1" applyFont="1"/>
    <xf numFmtId="43" fontId="1" fillId="0" borderId="0" xfId="0" applyNumberFormat="1" applyFont="1"/>
    <xf numFmtId="42" fontId="1" fillId="3" borderId="20" xfId="0" applyNumberFormat="1" applyFont="1" applyFill="1" applyBorder="1"/>
    <xf numFmtId="3" fontId="1" fillId="0" borderId="0" xfId="0" applyNumberFormat="1" applyFont="1"/>
    <xf numFmtId="14" fontId="1" fillId="3" borderId="6" xfId="0" applyNumberFormat="1" applyFont="1" applyFill="1" applyBorder="1" applyAlignment="1">
      <alignment horizontal="center" vertical="center"/>
    </xf>
    <xf numFmtId="3" fontId="1" fillId="3" borderId="6" xfId="1" applyNumberFormat="1" applyFont="1" applyFill="1" applyBorder="1" applyAlignment="1">
      <alignment horizontal="center" vertical="center"/>
    </xf>
    <xf numFmtId="10" fontId="0" fillId="0" borderId="4" xfId="2" applyNumberFormat="1" applyFont="1" applyBorder="1" applyAlignment="1">
      <alignment vertical="center"/>
    </xf>
    <xf numFmtId="14" fontId="1" fillId="3" borderId="6" xfId="0" applyNumberFormat="1" applyFont="1" applyFill="1" applyBorder="1" applyAlignment="1">
      <alignment horizontal="left"/>
    </xf>
    <xf numFmtId="10" fontId="1" fillId="3" borderId="6" xfId="2" applyNumberFormat="1" applyFont="1" applyFill="1" applyBorder="1" applyAlignment="1">
      <alignment horizontal="center" vertical="center"/>
    </xf>
    <xf numFmtId="49" fontId="1" fillId="3" borderId="6"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xf>
    <xf numFmtId="42" fontId="1" fillId="5" borderId="6" xfId="0" applyNumberFormat="1" applyFont="1" applyFill="1" applyBorder="1" applyAlignment="1">
      <alignment horizontal="right" vertical="center" wrapText="1"/>
    </xf>
    <xf numFmtId="10" fontId="1" fillId="5" borderId="6" xfId="0" applyNumberFormat="1" applyFont="1" applyFill="1" applyBorder="1" applyAlignment="1">
      <alignment horizontal="right" vertical="center" wrapText="1"/>
    </xf>
    <xf numFmtId="3" fontId="1" fillId="5" borderId="6" xfId="0" applyNumberFormat="1" applyFont="1" applyFill="1" applyBorder="1" applyAlignment="1">
      <alignment horizontal="right" vertical="center" wrapText="1"/>
    </xf>
    <xf numFmtId="165" fontId="1" fillId="5" borderId="6" xfId="0" applyNumberFormat="1" applyFont="1" applyFill="1" applyBorder="1" applyAlignment="1">
      <alignment horizontal="right" vertical="center" wrapText="1"/>
    </xf>
    <xf numFmtId="0" fontId="1" fillId="5" borderId="6" xfId="0" applyFont="1" applyFill="1" applyBorder="1" applyAlignment="1">
      <alignment horizontal="right" vertical="center" wrapText="1"/>
    </xf>
    <xf numFmtId="0" fontId="1" fillId="5" borderId="6" xfId="0" applyFont="1" applyFill="1" applyBorder="1" applyAlignment="1">
      <alignment horizontal="right"/>
    </xf>
    <xf numFmtId="165" fontId="1" fillId="5" borderId="6" xfId="0" applyNumberFormat="1" applyFont="1" applyFill="1" applyBorder="1" applyAlignment="1">
      <alignment horizontal="right"/>
    </xf>
    <xf numFmtId="10" fontId="1" fillId="5" borderId="6" xfId="0" applyNumberFormat="1" applyFont="1" applyFill="1" applyBorder="1" applyAlignment="1">
      <alignment horizontal="right"/>
    </xf>
    <xf numFmtId="42" fontId="1" fillId="5" borderId="6" xfId="0" applyNumberFormat="1" applyFont="1" applyFill="1" applyBorder="1"/>
    <xf numFmtId="169" fontId="1" fillId="5" borderId="6" xfId="1" applyNumberFormat="1" applyFont="1" applyFill="1" applyBorder="1" applyAlignment="1">
      <alignment horizontal="center" vertical="center"/>
    </xf>
    <xf numFmtId="170" fontId="1" fillId="5" borderId="6" xfId="0" applyNumberFormat="1" applyFont="1" applyFill="1" applyBorder="1"/>
    <xf numFmtId="10" fontId="1" fillId="5" borderId="6" xfId="0" applyNumberFormat="1" applyFont="1" applyFill="1" applyBorder="1" applyAlignment="1">
      <alignment horizontal="center" vertical="center"/>
    </xf>
    <xf numFmtId="3"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10" fontId="1" fillId="5" borderId="6" xfId="2" applyNumberFormat="1" applyFont="1" applyFill="1" applyBorder="1" applyAlignment="1">
      <alignment horizontal="center" vertical="center"/>
    </xf>
    <xf numFmtId="42" fontId="1" fillId="5" borderId="6" xfId="0" applyNumberFormat="1" applyFont="1" applyFill="1" applyBorder="1" applyAlignment="1">
      <alignment horizontal="center" vertical="center"/>
    </xf>
    <xf numFmtId="4" fontId="1" fillId="5" borderId="6" xfId="0" applyNumberFormat="1" applyFont="1" applyFill="1" applyBorder="1" applyAlignment="1">
      <alignment horizontal="right" vertical="center" wrapText="1"/>
    </xf>
    <xf numFmtId="166" fontId="1" fillId="5" borderId="6" xfId="0" applyNumberFormat="1" applyFont="1" applyFill="1" applyBorder="1" applyAlignment="1">
      <alignment horizontal="center" vertical="center"/>
    </xf>
    <xf numFmtId="169" fontId="1" fillId="5" borderId="6" xfId="0" applyNumberFormat="1" applyFont="1" applyFill="1" applyBorder="1" applyAlignment="1">
      <alignment horizontal="center" vertical="center"/>
    </xf>
    <xf numFmtId="171" fontId="1" fillId="5" borderId="6" xfId="2" applyNumberFormat="1" applyFont="1" applyFill="1" applyBorder="1" applyAlignment="1">
      <alignment horizontal="center"/>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omma 2" xfId="3" xr:uid="{30C3D1BD-6908-4925-B181-5586323B8323}"/>
    <cellStyle name="Normal" xfId="0" builtinId="0"/>
    <cellStyle name="Percent" xfId="2" builtinId="5"/>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0"/>
  <sheetViews>
    <sheetView tabSelected="1" zoomScale="80" zoomScaleNormal="80" workbookViewId="0">
      <selection activeCell="F45" sqref="F45"/>
    </sheetView>
  </sheetViews>
  <sheetFormatPr defaultColWidth="9.08984375" defaultRowHeight="12.5" x14ac:dyDescent="0.25"/>
  <cols>
    <col min="1" max="1" width="54.81640625" customWidth="1"/>
    <col min="2" max="2" width="37.7265625" bestFit="1" customWidth="1"/>
    <col min="3" max="3" width="21.08984375" customWidth="1"/>
    <col min="4" max="4" width="15.81640625" bestFit="1" customWidth="1"/>
    <col min="5" max="5" width="21.08984375" customWidth="1"/>
    <col min="6" max="6" width="16.08984375" customWidth="1"/>
    <col min="7" max="7" width="23.6328125" customWidth="1"/>
    <col min="8" max="8" width="19.26953125" customWidth="1"/>
    <col min="9" max="9" width="24.08984375" customWidth="1"/>
    <col min="10" max="11" width="12.81640625" customWidth="1"/>
    <col min="12" max="12" width="13.81640625" customWidth="1"/>
    <col min="13" max="13" width="20.6328125" customWidth="1"/>
    <col min="14" max="14" width="15.08984375" customWidth="1"/>
  </cols>
  <sheetData>
    <row r="1" spans="1:7" ht="25.5" customHeight="1" x14ac:dyDescent="0.5">
      <c r="A1" s="1" t="s">
        <v>0</v>
      </c>
    </row>
    <row r="2" spans="1:7" ht="25.5" customHeight="1" x14ac:dyDescent="0.5">
      <c r="A2" s="1"/>
    </row>
    <row r="3" spans="1:7" s="5" customFormat="1" ht="25.5" customHeight="1" x14ac:dyDescent="0.3">
      <c r="A3" s="2" t="s">
        <v>1</v>
      </c>
      <c r="B3" s="3"/>
      <c r="C3" s="4"/>
      <c r="E3"/>
      <c r="F3"/>
      <c r="G3"/>
    </row>
    <row r="4" spans="1:7" s="5" customFormat="1" ht="103.5" customHeight="1" x14ac:dyDescent="0.25">
      <c r="A4" s="114" t="s">
        <v>318</v>
      </c>
      <c r="B4" s="115"/>
      <c r="C4" s="116"/>
      <c r="E4"/>
      <c r="F4"/>
      <c r="G4"/>
    </row>
    <row r="5" spans="1:7" s="5" customFormat="1" ht="25.5" customHeight="1" x14ac:dyDescent="0.3">
      <c r="A5" s="6" t="s">
        <v>2</v>
      </c>
      <c r="B5" s="7"/>
      <c r="C5" s="8"/>
      <c r="E5"/>
      <c r="F5"/>
      <c r="G5"/>
    </row>
    <row r="6" spans="1:7" s="5" customFormat="1" ht="25.5" customHeight="1" x14ac:dyDescent="0.25">
      <c r="A6" s="117" t="s">
        <v>3</v>
      </c>
      <c r="B6" s="115"/>
      <c r="C6" s="116"/>
      <c r="E6"/>
      <c r="F6"/>
      <c r="G6"/>
    </row>
    <row r="7" spans="1:7" s="5" customFormat="1" ht="25.5" customHeight="1" x14ac:dyDescent="0.3">
      <c r="A7" s="9" t="s">
        <v>4</v>
      </c>
      <c r="B7" s="7"/>
      <c r="C7" s="8"/>
      <c r="E7"/>
      <c r="F7"/>
      <c r="G7"/>
    </row>
    <row r="8" spans="1:7" s="5" customFormat="1" ht="60" customHeight="1" x14ac:dyDescent="0.25">
      <c r="A8" s="114" t="s">
        <v>317</v>
      </c>
      <c r="B8" s="118"/>
      <c r="C8" s="119"/>
      <c r="E8"/>
      <c r="F8"/>
      <c r="G8"/>
    </row>
    <row r="9" spans="1:7" s="5" customFormat="1" ht="96" customHeight="1" x14ac:dyDescent="0.25">
      <c r="A9" s="120" t="s">
        <v>266</v>
      </c>
      <c r="B9" s="121"/>
      <c r="C9" s="122"/>
      <c r="E9"/>
      <c r="F9"/>
      <c r="G9"/>
    </row>
    <row r="10" spans="1:7" s="5" customFormat="1" ht="19.5" customHeight="1" x14ac:dyDescent="0.25">
      <c r="A10" s="10"/>
      <c r="E10"/>
      <c r="F10"/>
      <c r="G10"/>
    </row>
    <row r="11" spans="1:7" s="12" customFormat="1" ht="12.5" customHeight="1" x14ac:dyDescent="0.3">
      <c r="A11" s="11" t="s">
        <v>5</v>
      </c>
    </row>
    <row r="12" spans="1:7" s="12" customFormat="1" x14ac:dyDescent="0.25">
      <c r="A12" s="31" t="s">
        <v>6</v>
      </c>
      <c r="B12" s="57" t="s">
        <v>267</v>
      </c>
    </row>
    <row r="13" spans="1:7" s="12" customFormat="1" ht="29" customHeight="1" x14ac:dyDescent="0.25">
      <c r="A13" s="31" t="s">
        <v>7</v>
      </c>
      <c r="B13" s="57" t="s">
        <v>327</v>
      </c>
    </row>
    <row r="14" spans="1:7" s="12" customFormat="1" ht="42" customHeight="1" x14ac:dyDescent="0.25">
      <c r="A14" s="31" t="s">
        <v>8</v>
      </c>
      <c r="B14" s="57" t="s">
        <v>333</v>
      </c>
    </row>
    <row r="15" spans="1:7" s="12" customFormat="1" x14ac:dyDescent="0.25">
      <c r="A15" s="31" t="s">
        <v>9</v>
      </c>
      <c r="B15" s="76">
        <v>46195</v>
      </c>
    </row>
    <row r="16" spans="1:7" s="12" customFormat="1" x14ac:dyDescent="0.25">
      <c r="A16" s="31" t="s">
        <v>10</v>
      </c>
      <c r="B16" s="58">
        <v>46143</v>
      </c>
    </row>
    <row r="17" spans="1:10" s="12" customFormat="1" x14ac:dyDescent="0.25">
      <c r="A17" s="31" t="s">
        <v>11</v>
      </c>
      <c r="B17" s="58">
        <v>46173</v>
      </c>
    </row>
    <row r="18" spans="1:10" s="12" customFormat="1" ht="57" customHeight="1" x14ac:dyDescent="0.25">
      <c r="A18" s="31" t="s">
        <v>12</v>
      </c>
      <c r="B18" s="58" t="s">
        <v>379</v>
      </c>
    </row>
    <row r="19" spans="1:10" s="12" customFormat="1" x14ac:dyDescent="0.25"/>
    <row r="20" spans="1:10" s="12" customFormat="1" ht="13" x14ac:dyDescent="0.3">
      <c r="A20" s="11" t="s">
        <v>13</v>
      </c>
    </row>
    <row r="21" spans="1:10" s="12" customFormat="1" x14ac:dyDescent="0.25">
      <c r="B21" s="36" t="s">
        <v>14</v>
      </c>
      <c r="C21" s="113" t="s">
        <v>15</v>
      </c>
      <c r="D21" s="113"/>
      <c r="E21" s="113" t="s">
        <v>16</v>
      </c>
      <c r="F21" s="113"/>
      <c r="G21" s="123"/>
      <c r="H21" s="123"/>
      <c r="I21" s="123"/>
      <c r="J21" s="123"/>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77" t="s">
        <v>269</v>
      </c>
      <c r="D23" s="77" t="s">
        <v>330</v>
      </c>
      <c r="E23" s="77" t="s">
        <v>269</v>
      </c>
      <c r="F23" s="77" t="s">
        <v>331</v>
      </c>
    </row>
    <row r="24" spans="1:10" s="12" customFormat="1" x14ac:dyDescent="0.25">
      <c r="A24" s="19" t="s">
        <v>20</v>
      </c>
      <c r="B24" s="35" t="s">
        <v>267</v>
      </c>
      <c r="C24" s="59" t="s">
        <v>274</v>
      </c>
      <c r="D24" s="59" t="s">
        <v>278</v>
      </c>
      <c r="E24" s="59" t="s">
        <v>275</v>
      </c>
      <c r="F24" s="59" t="s">
        <v>276</v>
      </c>
    </row>
    <row r="25" spans="1:10" s="12" customFormat="1" x14ac:dyDescent="0.25">
      <c r="A25" s="19" t="s">
        <v>21</v>
      </c>
      <c r="B25" s="35" t="s">
        <v>267</v>
      </c>
      <c r="C25" s="59" t="s">
        <v>274</v>
      </c>
      <c r="D25" s="59" t="s">
        <v>278</v>
      </c>
      <c r="E25" s="59" t="s">
        <v>275</v>
      </c>
      <c r="F25" s="59" t="s">
        <v>276</v>
      </c>
    </row>
    <row r="26" spans="1:10" s="12" customFormat="1" x14ac:dyDescent="0.25">
      <c r="A26" s="19" t="s">
        <v>22</v>
      </c>
      <c r="B26" s="35" t="s">
        <v>267</v>
      </c>
      <c r="C26" s="59" t="s">
        <v>274</v>
      </c>
      <c r="D26" s="59" t="s">
        <v>278</v>
      </c>
      <c r="E26" s="59" t="s">
        <v>275</v>
      </c>
      <c r="F26" s="59" t="s">
        <v>276</v>
      </c>
    </row>
    <row r="27" spans="1:10" s="12" customFormat="1" x14ac:dyDescent="0.25">
      <c r="A27" s="19" t="s">
        <v>23</v>
      </c>
      <c r="B27" s="35" t="s">
        <v>268</v>
      </c>
      <c r="C27" s="59" t="s">
        <v>270</v>
      </c>
      <c r="D27" s="59" t="s">
        <v>271</v>
      </c>
      <c r="E27" s="59" t="s">
        <v>272</v>
      </c>
      <c r="F27" s="59" t="s">
        <v>273</v>
      </c>
    </row>
    <row r="28" spans="1:10" s="12" customFormat="1" x14ac:dyDescent="0.25">
      <c r="A28" s="19" t="s">
        <v>24</v>
      </c>
      <c r="B28" s="35" t="s">
        <v>269</v>
      </c>
      <c r="C28" s="59" t="s">
        <v>269</v>
      </c>
      <c r="D28" s="59" t="s">
        <v>269</v>
      </c>
      <c r="E28" s="59" t="s">
        <v>269</v>
      </c>
      <c r="F28" s="59" t="s">
        <v>269</v>
      </c>
    </row>
    <row r="29" spans="1:10" s="12" customFormat="1" x14ac:dyDescent="0.25">
      <c r="A29" s="19" t="s">
        <v>25</v>
      </c>
      <c r="B29" s="35" t="s">
        <v>267</v>
      </c>
      <c r="C29" s="59" t="s">
        <v>274</v>
      </c>
      <c r="D29" s="59" t="s">
        <v>278</v>
      </c>
      <c r="E29" s="59" t="s">
        <v>275</v>
      </c>
      <c r="F29" s="59" t="s">
        <v>276</v>
      </c>
    </row>
    <row r="30" spans="1:10" s="12" customFormat="1" x14ac:dyDescent="0.25">
      <c r="A30" s="19" t="s">
        <v>26</v>
      </c>
      <c r="B30" s="35" t="s">
        <v>269</v>
      </c>
      <c r="C30" s="59" t="s">
        <v>269</v>
      </c>
      <c r="D30" s="59" t="s">
        <v>269</v>
      </c>
      <c r="E30" s="59" t="s">
        <v>269</v>
      </c>
      <c r="F30" s="59" t="s">
        <v>269</v>
      </c>
    </row>
    <row r="31" spans="1:10" s="12" customFormat="1" x14ac:dyDescent="0.25">
      <c r="A31" s="19" t="s">
        <v>27</v>
      </c>
      <c r="B31" s="35" t="s">
        <v>267</v>
      </c>
      <c r="C31" s="59" t="s">
        <v>274</v>
      </c>
      <c r="D31" s="59" t="s">
        <v>278</v>
      </c>
      <c r="E31" s="59" t="s">
        <v>275</v>
      </c>
      <c r="F31" s="59" t="s">
        <v>276</v>
      </c>
    </row>
    <row r="32" spans="1:10" s="12" customFormat="1" x14ac:dyDescent="0.25">
      <c r="A32" s="19" t="s">
        <v>28</v>
      </c>
      <c r="B32" s="35" t="s">
        <v>269</v>
      </c>
      <c r="C32" s="59" t="s">
        <v>269</v>
      </c>
      <c r="D32" s="59" t="s">
        <v>269</v>
      </c>
      <c r="E32" s="59" t="s">
        <v>269</v>
      </c>
      <c r="F32" s="59" t="s">
        <v>269</v>
      </c>
    </row>
    <row r="33" spans="1:8" s="12" customFormat="1" ht="12.75" customHeight="1" x14ac:dyDescent="0.25">
      <c r="A33" s="19" t="s">
        <v>29</v>
      </c>
      <c r="B33" s="21">
        <v>841843698.59999979</v>
      </c>
      <c r="H33" s="79"/>
    </row>
    <row r="34" spans="1:8" s="12" customFormat="1" ht="12.75" customHeight="1" x14ac:dyDescent="0.25">
      <c r="A34" s="19" t="s">
        <v>30</v>
      </c>
      <c r="B34" s="86" t="s">
        <v>329</v>
      </c>
    </row>
    <row r="35" spans="1:8" s="12" customFormat="1" ht="12.75" customHeight="1" x14ac:dyDescent="0.25">
      <c r="A35" s="19" t="s">
        <v>31</v>
      </c>
      <c r="B35" s="35" t="s">
        <v>328</v>
      </c>
    </row>
    <row r="36" spans="1:8" s="12" customFormat="1" ht="12.75" customHeight="1" x14ac:dyDescent="0.25">
      <c r="A36" s="19" t="s">
        <v>32</v>
      </c>
      <c r="B36" s="109">
        <v>4.2717755485653416E-2</v>
      </c>
    </row>
    <row r="37" spans="1:8" s="12" customFormat="1" ht="12.75" customHeight="1" x14ac:dyDescent="0.25">
      <c r="A37" s="19" t="s">
        <v>33</v>
      </c>
      <c r="B37" s="98">
        <v>13807040.99</v>
      </c>
    </row>
    <row r="38" spans="1:8" s="12" customFormat="1" x14ac:dyDescent="0.25"/>
    <row r="39" spans="1:8" s="12" customFormat="1" ht="13" x14ac:dyDescent="0.3">
      <c r="A39" s="11" t="s">
        <v>34</v>
      </c>
    </row>
    <row r="40" spans="1:8" s="12" customFormat="1" ht="25" x14ac:dyDescent="0.25">
      <c r="B40" s="13" t="s">
        <v>35</v>
      </c>
      <c r="C40" s="13" t="s">
        <v>36</v>
      </c>
      <c r="D40" s="20" t="s">
        <v>37</v>
      </c>
    </row>
    <row r="41" spans="1:8" s="12" customFormat="1" ht="13" x14ac:dyDescent="0.3">
      <c r="A41" s="29" t="s">
        <v>38</v>
      </c>
      <c r="B41" s="47"/>
      <c r="C41" s="47"/>
      <c r="D41" s="47"/>
    </row>
    <row r="42" spans="1:8" s="12" customFormat="1" ht="12.5" customHeight="1" x14ac:dyDescent="0.25">
      <c r="A42" s="38" t="s">
        <v>279</v>
      </c>
      <c r="B42" s="21">
        <v>3168327.09</v>
      </c>
      <c r="C42" s="21">
        <v>3168704.6700000032</v>
      </c>
      <c r="D42" s="60" t="s">
        <v>269</v>
      </c>
    </row>
    <row r="43" spans="1:8" s="12" customFormat="1" x14ac:dyDescent="0.25">
      <c r="A43" s="38" t="s">
        <v>280</v>
      </c>
      <c r="B43" s="98">
        <v>86697.86999999985</v>
      </c>
      <c r="C43" s="21">
        <v>114280.22999999979</v>
      </c>
      <c r="D43" s="60" t="s">
        <v>269</v>
      </c>
    </row>
    <row r="44" spans="1:8" s="12" customFormat="1" x14ac:dyDescent="0.25">
      <c r="A44" s="38" t="s">
        <v>281</v>
      </c>
      <c r="B44" s="98">
        <v>0</v>
      </c>
      <c r="C44" s="21">
        <v>58667.201594133861</v>
      </c>
      <c r="D44" s="60" t="s">
        <v>269</v>
      </c>
    </row>
    <row r="45" spans="1:8" s="12" customFormat="1" x14ac:dyDescent="0.25">
      <c r="A45" s="38" t="s">
        <v>282</v>
      </c>
      <c r="B45" s="21">
        <v>0</v>
      </c>
      <c r="C45" s="21">
        <v>0</v>
      </c>
      <c r="D45" s="60" t="s">
        <v>269</v>
      </c>
    </row>
    <row r="46" spans="1:8" s="12" customFormat="1" x14ac:dyDescent="0.25">
      <c r="A46" s="38" t="s">
        <v>283</v>
      </c>
      <c r="B46" s="21">
        <v>0</v>
      </c>
      <c r="C46" s="21">
        <v>0</v>
      </c>
      <c r="D46" s="60" t="s">
        <v>269</v>
      </c>
    </row>
    <row r="47" spans="1:8" s="12" customFormat="1" x14ac:dyDescent="0.25">
      <c r="A47" s="38" t="s">
        <v>284</v>
      </c>
      <c r="B47" s="21">
        <v>0</v>
      </c>
      <c r="C47" s="21">
        <v>0</v>
      </c>
      <c r="D47" s="60" t="s">
        <v>269</v>
      </c>
    </row>
    <row r="48" spans="1:8" s="12" customFormat="1" x14ac:dyDescent="0.25">
      <c r="A48" s="38" t="s">
        <v>285</v>
      </c>
      <c r="B48" s="21"/>
      <c r="C48" s="21">
        <v>0</v>
      </c>
      <c r="D48" s="60" t="s">
        <v>269</v>
      </c>
    </row>
    <row r="49" spans="1:5" s="12" customFormat="1" x14ac:dyDescent="0.25">
      <c r="A49" s="38" t="s">
        <v>286</v>
      </c>
      <c r="B49" s="98">
        <v>0</v>
      </c>
      <c r="C49" s="21">
        <v>0</v>
      </c>
      <c r="D49" s="60" t="s">
        <v>269</v>
      </c>
    </row>
    <row r="50" spans="1:5" s="12" customFormat="1" ht="13" thickBot="1" x14ac:dyDescent="0.3">
      <c r="A50" s="38" t="s">
        <v>287</v>
      </c>
      <c r="B50" s="98">
        <v>0</v>
      </c>
      <c r="C50" s="21">
        <v>0</v>
      </c>
      <c r="D50" s="60" t="s">
        <v>269</v>
      </c>
    </row>
    <row r="51" spans="1:5" s="12" customFormat="1" ht="14" thickTop="1" thickBot="1" x14ac:dyDescent="0.35">
      <c r="A51" s="39" t="s">
        <v>288</v>
      </c>
      <c r="B51" s="81">
        <f>SUM(B42:B47)-SUM(B49:B50)</f>
        <v>3255024.9599999995</v>
      </c>
      <c r="C51" s="81">
        <f>SUM(C42:C47)-SUM(C49:C50)</f>
        <v>3341652.101594137</v>
      </c>
      <c r="D51" s="62" t="s">
        <v>269</v>
      </c>
    </row>
    <row r="52" spans="1:5" s="12" customFormat="1" ht="13" x14ac:dyDescent="0.3">
      <c r="A52" s="41" t="s">
        <v>289</v>
      </c>
      <c r="B52" s="43"/>
      <c r="C52" s="43"/>
      <c r="D52" s="63"/>
    </row>
    <row r="53" spans="1:5" s="12" customFormat="1" x14ac:dyDescent="0.25">
      <c r="A53" s="45" t="s">
        <v>290</v>
      </c>
      <c r="B53" s="21">
        <v>0</v>
      </c>
      <c r="C53" s="21">
        <v>0</v>
      </c>
      <c r="D53" s="60" t="s">
        <v>269</v>
      </c>
    </row>
    <row r="54" spans="1:5" s="12" customFormat="1" ht="25" x14ac:dyDescent="0.25">
      <c r="A54" s="46" t="s">
        <v>291</v>
      </c>
      <c r="B54" s="98">
        <v>13333.333333333334</v>
      </c>
      <c r="C54" s="21">
        <v>13333.333333333334</v>
      </c>
      <c r="D54" s="60" t="s">
        <v>269</v>
      </c>
    </row>
    <row r="55" spans="1:5" s="12" customFormat="1" ht="50" x14ac:dyDescent="0.25">
      <c r="A55" s="46" t="s">
        <v>292</v>
      </c>
      <c r="B55" s="98">
        <v>0</v>
      </c>
      <c r="C55" s="21">
        <v>0</v>
      </c>
      <c r="D55" s="60" t="s">
        <v>269</v>
      </c>
    </row>
    <row r="56" spans="1:5" s="12" customFormat="1" x14ac:dyDescent="0.25">
      <c r="A56" s="45" t="s">
        <v>293</v>
      </c>
      <c r="B56" s="21">
        <v>0</v>
      </c>
      <c r="C56" s="21">
        <v>0</v>
      </c>
      <c r="D56" s="60" t="s">
        <v>269</v>
      </c>
    </row>
    <row r="57" spans="1:5" s="12" customFormat="1" ht="25" x14ac:dyDescent="0.25">
      <c r="A57" s="46" t="s">
        <v>294</v>
      </c>
      <c r="B57" s="21">
        <v>1800210.96</v>
      </c>
      <c r="C57" s="21">
        <v>1748657.54</v>
      </c>
      <c r="D57" s="60" t="s">
        <v>269</v>
      </c>
    </row>
    <row r="58" spans="1:5" s="12" customFormat="1" x14ac:dyDescent="0.25">
      <c r="A58" s="45" t="s">
        <v>295</v>
      </c>
      <c r="B58" s="21">
        <v>0</v>
      </c>
      <c r="C58" s="21">
        <v>0</v>
      </c>
      <c r="D58" s="60" t="s">
        <v>269</v>
      </c>
    </row>
    <row r="59" spans="1:5" s="12" customFormat="1" x14ac:dyDescent="0.25">
      <c r="A59" s="45" t="s">
        <v>296</v>
      </c>
      <c r="B59" s="21">
        <v>59303.225147180259</v>
      </c>
      <c r="C59" s="21">
        <v>0</v>
      </c>
      <c r="D59" s="60" t="s">
        <v>269</v>
      </c>
    </row>
    <row r="60" spans="1:5" s="12" customFormat="1" x14ac:dyDescent="0.25">
      <c r="A60" s="45" t="s">
        <v>297</v>
      </c>
      <c r="B60" s="21">
        <v>0</v>
      </c>
      <c r="C60" s="21">
        <v>0</v>
      </c>
      <c r="D60" s="60" t="s">
        <v>269</v>
      </c>
    </row>
    <row r="61" spans="1:5" s="12" customFormat="1" x14ac:dyDescent="0.25">
      <c r="A61" s="45" t="s">
        <v>298</v>
      </c>
      <c r="B61" s="21">
        <v>0</v>
      </c>
      <c r="C61" s="21">
        <v>0</v>
      </c>
      <c r="D61" s="60" t="s">
        <v>269</v>
      </c>
    </row>
    <row r="62" spans="1:5" s="12" customFormat="1" x14ac:dyDescent="0.25">
      <c r="A62" s="45" t="s">
        <v>299</v>
      </c>
      <c r="B62" s="21">
        <v>0</v>
      </c>
      <c r="C62" s="21">
        <v>0</v>
      </c>
      <c r="D62" s="60" t="s">
        <v>269</v>
      </c>
    </row>
    <row r="63" spans="1:5" s="12" customFormat="1" x14ac:dyDescent="0.25">
      <c r="A63" s="45" t="s">
        <v>300</v>
      </c>
      <c r="B63" s="21">
        <v>1381927.441519486</v>
      </c>
      <c r="C63" s="21">
        <v>1579411.2282608037</v>
      </c>
      <c r="D63" s="60" t="s">
        <v>269</v>
      </c>
    </row>
    <row r="64" spans="1:5" s="12" customFormat="1" x14ac:dyDescent="0.25">
      <c r="A64" s="45" t="s">
        <v>301</v>
      </c>
      <c r="B64" s="21">
        <v>0</v>
      </c>
      <c r="C64" s="21">
        <v>0</v>
      </c>
      <c r="D64" s="60" t="s">
        <v>269</v>
      </c>
      <c r="E64" s="53"/>
    </row>
    <row r="65" spans="1:5" s="12" customFormat="1" ht="13" thickBot="1" x14ac:dyDescent="0.3">
      <c r="A65" s="45" t="s">
        <v>302</v>
      </c>
      <c r="B65" s="21">
        <v>250</v>
      </c>
      <c r="C65" s="21">
        <v>250</v>
      </c>
      <c r="D65" s="61" t="s">
        <v>269</v>
      </c>
    </row>
    <row r="66" spans="1:5" s="12" customFormat="1" ht="13.5" thickTop="1" x14ac:dyDescent="0.3">
      <c r="A66" s="44" t="s">
        <v>303</v>
      </c>
      <c r="B66" s="81">
        <f>SUM(B53:B65)</f>
        <v>3255024.9599999995</v>
      </c>
      <c r="C66" s="81">
        <f>SUM(C53:C65)</f>
        <v>3341652.101594137</v>
      </c>
      <c r="D66" s="62" t="s">
        <v>269</v>
      </c>
    </row>
    <row r="67" spans="1:5" s="12" customFormat="1" ht="13" x14ac:dyDescent="0.3">
      <c r="A67" s="29" t="s">
        <v>39</v>
      </c>
      <c r="B67" s="48"/>
      <c r="C67" s="48"/>
      <c r="D67" s="64"/>
    </row>
    <row r="68" spans="1:5" s="12" customFormat="1" x14ac:dyDescent="0.25">
      <c r="A68" s="19" t="s">
        <v>304</v>
      </c>
      <c r="B68" s="42">
        <v>20664149.229999978</v>
      </c>
      <c r="C68" s="42">
        <v>10119418.040000003</v>
      </c>
      <c r="D68" s="60" t="s">
        <v>269</v>
      </c>
    </row>
    <row r="69" spans="1:5" s="12" customFormat="1" ht="25.5" thickBot="1" x14ac:dyDescent="0.3">
      <c r="A69" s="13" t="s">
        <v>305</v>
      </c>
      <c r="B69" s="42">
        <v>0</v>
      </c>
      <c r="C69" s="21">
        <v>0</v>
      </c>
      <c r="D69" s="61" t="s">
        <v>269</v>
      </c>
    </row>
    <row r="70" spans="1:5" s="12" customFormat="1" ht="13.5" thickTop="1" x14ac:dyDescent="0.3">
      <c r="A70" s="29" t="s">
        <v>306</v>
      </c>
      <c r="B70" s="81">
        <f>SUM(B68:B69)</f>
        <v>20664149.229999978</v>
      </c>
      <c r="C70" s="81">
        <v>10119418.040000003</v>
      </c>
      <c r="D70" s="62" t="s">
        <v>269</v>
      </c>
    </row>
    <row r="71" spans="1:5" s="12" customFormat="1" ht="13" x14ac:dyDescent="0.3">
      <c r="A71" s="40" t="s">
        <v>307</v>
      </c>
      <c r="B71" s="48"/>
      <c r="C71" s="48"/>
      <c r="D71" s="64"/>
    </row>
    <row r="72" spans="1:5" s="12" customFormat="1" x14ac:dyDescent="0.25">
      <c r="A72" s="49" t="s">
        <v>308</v>
      </c>
      <c r="B72" s="42">
        <v>0</v>
      </c>
      <c r="C72" s="42">
        <v>0</v>
      </c>
      <c r="D72" s="60" t="s">
        <v>269</v>
      </c>
    </row>
    <row r="73" spans="1:5" s="12" customFormat="1" x14ac:dyDescent="0.25">
      <c r="A73" s="50" t="s">
        <v>309</v>
      </c>
      <c r="B73" s="42">
        <v>0</v>
      </c>
      <c r="C73" s="42">
        <v>0</v>
      </c>
      <c r="D73" s="60" t="s">
        <v>269</v>
      </c>
    </row>
    <row r="74" spans="1:5" s="12" customFormat="1" x14ac:dyDescent="0.25">
      <c r="A74" s="50" t="s">
        <v>310</v>
      </c>
      <c r="B74" s="42">
        <v>0</v>
      </c>
      <c r="C74" s="42">
        <v>0</v>
      </c>
      <c r="D74" s="60" t="s">
        <v>269</v>
      </c>
    </row>
    <row r="75" spans="1:5" s="12" customFormat="1" x14ac:dyDescent="0.25">
      <c r="A75" s="50" t="s">
        <v>311</v>
      </c>
      <c r="B75" s="42">
        <v>0</v>
      </c>
      <c r="C75" s="42">
        <v>0</v>
      </c>
      <c r="D75" s="60" t="s">
        <v>269</v>
      </c>
    </row>
    <row r="76" spans="1:5" s="12" customFormat="1" x14ac:dyDescent="0.25">
      <c r="A76" s="50" t="s">
        <v>312</v>
      </c>
      <c r="B76" s="42">
        <v>0</v>
      </c>
      <c r="C76" s="42">
        <v>0</v>
      </c>
      <c r="D76" s="60" t="s">
        <v>269</v>
      </c>
    </row>
    <row r="77" spans="1:5" s="12" customFormat="1" ht="13" thickBot="1" x14ac:dyDescent="0.3">
      <c r="A77" s="50" t="s">
        <v>313</v>
      </c>
      <c r="B77" s="55">
        <v>20664149.229999978</v>
      </c>
      <c r="C77" s="55">
        <v>10119418.040000003</v>
      </c>
      <c r="D77" s="61" t="s">
        <v>269</v>
      </c>
    </row>
    <row r="78" spans="1:5" s="12" customFormat="1" ht="14" thickTop="1" thickBot="1" x14ac:dyDescent="0.35">
      <c r="A78" s="51" t="s">
        <v>314</v>
      </c>
      <c r="B78" s="42">
        <f>SUM(B72:B77)</f>
        <v>20664149.229999978</v>
      </c>
      <c r="C78" s="42">
        <v>10119418.040000003</v>
      </c>
      <c r="D78" s="62" t="s">
        <v>269</v>
      </c>
    </row>
    <row r="79" spans="1:5" s="12" customFormat="1" x14ac:dyDescent="0.25">
      <c r="A79" s="19" t="s">
        <v>40</v>
      </c>
      <c r="B79" s="98">
        <v>6024609.6885827743</v>
      </c>
      <c r="C79" s="42">
        <v>5965306.463435594</v>
      </c>
      <c r="D79" s="60" t="s">
        <v>269</v>
      </c>
      <c r="E79" s="53"/>
    </row>
    <row r="80" spans="1:5" s="12" customFormat="1" x14ac:dyDescent="0.25">
      <c r="A80" s="19" t="s">
        <v>41</v>
      </c>
      <c r="B80" s="98">
        <f>B136</f>
        <v>3168327.09</v>
      </c>
      <c r="C80" s="42">
        <v>3168704.6700000032</v>
      </c>
      <c r="D80" s="60" t="s">
        <v>269</v>
      </c>
    </row>
    <row r="81" spans="1:4" s="12" customFormat="1" x14ac:dyDescent="0.25">
      <c r="A81" s="19" t="s">
        <v>42</v>
      </c>
      <c r="B81" s="98">
        <f>SUM(B137:B138)</f>
        <v>20664149.229999978</v>
      </c>
      <c r="C81" s="42">
        <v>10119418.040000003</v>
      </c>
      <c r="D81" s="60" t="s">
        <v>269</v>
      </c>
    </row>
    <row r="82" spans="1:4" s="12" customFormat="1" x14ac:dyDescent="0.25">
      <c r="A82" s="19" t="s">
        <v>43</v>
      </c>
      <c r="B82" s="42"/>
      <c r="C82" s="42">
        <v>0</v>
      </c>
      <c r="D82" s="60" t="s">
        <v>269</v>
      </c>
    </row>
    <row r="83" spans="1:4" s="12" customFormat="1" x14ac:dyDescent="0.25"/>
    <row r="84" spans="1:4" s="12" customFormat="1" ht="13" x14ac:dyDescent="0.3">
      <c r="A84" s="11" t="s">
        <v>44</v>
      </c>
    </row>
    <row r="85" spans="1:4" s="12" customFormat="1" x14ac:dyDescent="0.25">
      <c r="B85" s="14" t="s">
        <v>45</v>
      </c>
      <c r="C85" s="19" t="s">
        <v>46</v>
      </c>
      <c r="D85" s="22"/>
    </row>
    <row r="86" spans="1:4" s="12" customFormat="1" x14ac:dyDescent="0.25">
      <c r="A86" s="19" t="s">
        <v>47</v>
      </c>
      <c r="B86" s="98">
        <v>773920949.5575</v>
      </c>
      <c r="C86" s="65" t="s">
        <v>48</v>
      </c>
      <c r="D86" s="23"/>
    </row>
    <row r="87" spans="1:4" s="12" customFormat="1" ht="20" x14ac:dyDescent="0.25">
      <c r="A87" s="19" t="s">
        <v>49</v>
      </c>
      <c r="B87" s="100">
        <f>B81</f>
        <v>20664149.229999978</v>
      </c>
      <c r="C87" s="65" t="s">
        <v>50</v>
      </c>
      <c r="D87" s="23"/>
    </row>
    <row r="88" spans="1:4" s="12" customFormat="1" ht="23" customHeight="1" x14ac:dyDescent="0.25">
      <c r="A88" s="19" t="s">
        <v>51</v>
      </c>
      <c r="B88" s="98">
        <v>0</v>
      </c>
      <c r="C88" s="65" t="s">
        <v>52</v>
      </c>
      <c r="D88" s="23"/>
    </row>
    <row r="89" spans="1:4" s="12" customFormat="1" x14ac:dyDescent="0.25">
      <c r="A89" s="19" t="s">
        <v>53</v>
      </c>
      <c r="B89" s="98">
        <v>0</v>
      </c>
      <c r="C89" s="65" t="s">
        <v>54</v>
      </c>
      <c r="D89" s="23"/>
    </row>
    <row r="90" spans="1:4" s="12" customFormat="1" x14ac:dyDescent="0.25">
      <c r="A90" s="19" t="s">
        <v>55</v>
      </c>
      <c r="B90" s="98">
        <v>121779.55</v>
      </c>
      <c r="C90" s="65" t="s">
        <v>57</v>
      </c>
      <c r="D90" s="23"/>
    </row>
    <row r="91" spans="1:4" s="12" customFormat="1" x14ac:dyDescent="0.25">
      <c r="A91" s="19" t="s">
        <v>56</v>
      </c>
      <c r="B91" s="98">
        <v>21000000</v>
      </c>
      <c r="C91" s="65" t="s">
        <v>58</v>
      </c>
      <c r="D91" s="23"/>
    </row>
    <row r="92" spans="1:4" s="12" customFormat="1" ht="12.75" customHeight="1" x14ac:dyDescent="0.25">
      <c r="A92" s="19" t="s">
        <v>59</v>
      </c>
      <c r="B92" s="98">
        <f>SUM(B86:B89)-SUM(B90:B91)</f>
        <v>773463319.23750007</v>
      </c>
    </row>
    <row r="93" spans="1:4" s="12" customFormat="1" ht="12.75" customHeight="1" x14ac:dyDescent="0.25">
      <c r="A93" s="19" t="s">
        <v>60</v>
      </c>
      <c r="B93" s="95" t="s">
        <v>277</v>
      </c>
      <c r="C93" s="56"/>
    </row>
    <row r="94" spans="1:4" s="12" customFormat="1" x14ac:dyDescent="0.25">
      <c r="A94" s="19" t="s">
        <v>61</v>
      </c>
      <c r="B94" s="96" t="s">
        <v>335</v>
      </c>
      <c r="C94" s="34"/>
    </row>
    <row r="95" spans="1:4" s="12" customFormat="1" x14ac:dyDescent="0.25">
      <c r="A95" s="19" t="s">
        <v>62</v>
      </c>
      <c r="B95" s="97">
        <v>0.92500000000000004</v>
      </c>
      <c r="C95" s="34"/>
    </row>
    <row r="96" spans="1:4" s="12" customFormat="1" x14ac:dyDescent="0.25">
      <c r="A96" s="19" t="s">
        <v>63</v>
      </c>
      <c r="B96" s="97">
        <v>0.94</v>
      </c>
      <c r="C96" s="34"/>
    </row>
    <row r="97" spans="1:7" s="12" customFormat="1" x14ac:dyDescent="0.25">
      <c r="A97" s="19" t="s">
        <v>64</v>
      </c>
      <c r="B97" s="96" t="s">
        <v>269</v>
      </c>
      <c r="C97" s="34"/>
    </row>
    <row r="98" spans="1:7" s="12" customFormat="1" x14ac:dyDescent="0.25">
      <c r="A98" s="19" t="s">
        <v>65</v>
      </c>
      <c r="B98" s="96" t="s">
        <v>269</v>
      </c>
      <c r="C98" s="34"/>
    </row>
    <row r="99" spans="1:7" s="12" customFormat="1" x14ac:dyDescent="0.25">
      <c r="A99" s="19" t="s">
        <v>66</v>
      </c>
      <c r="B99" s="98">
        <f>B92-B105</f>
        <v>273463319.23750007</v>
      </c>
      <c r="C99" s="85"/>
    </row>
    <row r="100" spans="1:7" s="12" customFormat="1" x14ac:dyDescent="0.25">
      <c r="A100" s="19" t="s">
        <v>67</v>
      </c>
      <c r="B100" s="97">
        <f>B99/B105</f>
        <v>0.54692663847500012</v>
      </c>
      <c r="C100" s="34"/>
    </row>
    <row r="101" spans="1:7" s="12" customFormat="1" x14ac:dyDescent="0.25">
      <c r="A101" s="19"/>
      <c r="B101" s="19"/>
      <c r="C101" s="34"/>
    </row>
    <row r="102" spans="1:7" s="12" customFormat="1" ht="13" x14ac:dyDescent="0.3">
      <c r="A102" s="11" t="s">
        <v>68</v>
      </c>
    </row>
    <row r="103" spans="1:7" s="12" customFormat="1" x14ac:dyDescent="0.25">
      <c r="A103" s="13" t="s">
        <v>69</v>
      </c>
      <c r="B103" s="90" t="s">
        <v>332</v>
      </c>
    </row>
    <row r="104" spans="1:7" s="12" customFormat="1" x14ac:dyDescent="0.25">
      <c r="A104" s="13" t="s">
        <v>70</v>
      </c>
      <c r="B104" s="67" t="s">
        <v>315</v>
      </c>
      <c r="C104" s="37"/>
    </row>
    <row r="105" spans="1:7" s="12" customFormat="1" ht="25" x14ac:dyDescent="0.25">
      <c r="A105" s="13" t="s">
        <v>71</v>
      </c>
      <c r="B105" s="66">
        <v>500000000</v>
      </c>
      <c r="C105" s="37"/>
    </row>
    <row r="106" spans="1:7" s="12" customFormat="1" ht="25" x14ac:dyDescent="0.25">
      <c r="A106" s="13" t="s">
        <v>72</v>
      </c>
      <c r="B106" s="66">
        <v>500000000</v>
      </c>
    </row>
    <row r="107" spans="1:7" s="12" customFormat="1" x14ac:dyDescent="0.25">
      <c r="A107" s="13" t="s">
        <v>73</v>
      </c>
      <c r="B107" s="90">
        <v>860399390.51999998</v>
      </c>
      <c r="C107" s="52"/>
      <c r="D107" s="79"/>
      <c r="G107"/>
    </row>
    <row r="108" spans="1:7" s="12" customFormat="1" x14ac:dyDescent="0.25">
      <c r="A108" s="13" t="s">
        <v>74</v>
      </c>
      <c r="B108" s="90">
        <v>27742743.720000014</v>
      </c>
      <c r="D108" s="52"/>
      <c r="G108"/>
    </row>
    <row r="109" spans="1:7" s="12" customFormat="1" x14ac:dyDescent="0.25">
      <c r="A109" s="13" t="s">
        <v>75</v>
      </c>
      <c r="B109" s="90">
        <v>0</v>
      </c>
      <c r="D109" s="80"/>
      <c r="G109"/>
    </row>
    <row r="110" spans="1:7" s="12" customFormat="1" x14ac:dyDescent="0.25">
      <c r="A110" s="13" t="s">
        <v>76</v>
      </c>
      <c r="B110" s="90">
        <v>0</v>
      </c>
      <c r="G110"/>
    </row>
    <row r="111" spans="1:7" s="12" customFormat="1" x14ac:dyDescent="0.25">
      <c r="A111" s="13" t="s">
        <v>77</v>
      </c>
      <c r="B111" s="90">
        <v>0</v>
      </c>
      <c r="D111" s="52"/>
      <c r="G111"/>
    </row>
    <row r="112" spans="1:7" s="12" customFormat="1" x14ac:dyDescent="0.25">
      <c r="A112" s="13" t="s">
        <v>78</v>
      </c>
      <c r="B112" s="90">
        <v>3917679.6631999998</v>
      </c>
      <c r="D112" s="52"/>
      <c r="G112"/>
    </row>
    <row r="113" spans="1:7" s="12" customFormat="1" ht="25" x14ac:dyDescent="0.25">
      <c r="A113" s="13" t="s">
        <v>79</v>
      </c>
      <c r="B113" s="90">
        <v>0</v>
      </c>
      <c r="D113" s="52"/>
      <c r="G113" s="79"/>
    </row>
    <row r="114" spans="1:7" s="12" customFormat="1" x14ac:dyDescent="0.25">
      <c r="A114" s="13" t="s">
        <v>80</v>
      </c>
      <c r="B114" s="90">
        <v>359737212.30000001</v>
      </c>
      <c r="C114" s="53"/>
      <c r="D114" s="52"/>
    </row>
    <row r="115" spans="1:7" s="12" customFormat="1" x14ac:dyDescent="0.25">
      <c r="A115" s="13" t="s">
        <v>81</v>
      </c>
      <c r="B115" s="91">
        <v>0.71947442460000099</v>
      </c>
      <c r="C115" s="33"/>
      <c r="D115" s="52"/>
    </row>
    <row r="116" spans="1:7" s="12" customFormat="1" x14ac:dyDescent="0.25">
      <c r="A116" s="13" t="s">
        <v>82</v>
      </c>
      <c r="B116" s="92">
        <v>7427</v>
      </c>
      <c r="D116" s="52"/>
      <c r="E116" s="82"/>
    </row>
    <row r="117" spans="1:7" s="12" customFormat="1" x14ac:dyDescent="0.25">
      <c r="A117" s="13" t="s">
        <v>83</v>
      </c>
      <c r="B117" s="90">
        <v>115847.50107984382</v>
      </c>
      <c r="D117" s="52"/>
      <c r="E117" s="82"/>
    </row>
    <row r="118" spans="1:7" s="12" customFormat="1" x14ac:dyDescent="0.25">
      <c r="A118" s="13" t="s">
        <v>84</v>
      </c>
      <c r="B118" s="93">
        <v>0.6542198500561196</v>
      </c>
      <c r="D118" s="52"/>
      <c r="E118" s="82"/>
    </row>
    <row r="119" spans="1:7" s="12" customFormat="1" x14ac:dyDescent="0.25">
      <c r="A119" s="13" t="s">
        <v>85</v>
      </c>
      <c r="B119" s="93">
        <v>0.57853949992362397</v>
      </c>
      <c r="E119" s="82"/>
    </row>
    <row r="120" spans="1:7" s="12" customFormat="1" x14ac:dyDescent="0.25">
      <c r="A120" s="13" t="s">
        <v>86</v>
      </c>
      <c r="B120" s="106">
        <v>52.997250000000001</v>
      </c>
      <c r="D120" s="82"/>
      <c r="E120" s="82"/>
    </row>
    <row r="121" spans="1:7" s="12" customFormat="1" x14ac:dyDescent="0.25">
      <c r="A121" s="13" t="s">
        <v>87</v>
      </c>
      <c r="B121" s="106">
        <v>282.76969300000002</v>
      </c>
      <c r="D121" s="82"/>
      <c r="E121" s="82"/>
    </row>
    <row r="122" spans="1:7" s="12" customFormat="1" x14ac:dyDescent="0.25">
      <c r="A122" s="13" t="s">
        <v>88</v>
      </c>
      <c r="B122" s="91">
        <v>4.3287694296228037E-2</v>
      </c>
    </row>
    <row r="123" spans="1:7" s="12" customFormat="1" x14ac:dyDescent="0.25">
      <c r="A123" s="13" t="s">
        <v>89</v>
      </c>
      <c r="B123" s="91">
        <v>6.8000000000000005E-2</v>
      </c>
    </row>
    <row r="124" spans="1:7" s="12" customFormat="1" x14ac:dyDescent="0.25">
      <c r="A124" s="13" t="s">
        <v>90</v>
      </c>
      <c r="B124" s="91">
        <v>2.1260211160756097E-2</v>
      </c>
    </row>
    <row r="125" spans="1:7" s="12" customFormat="1" x14ac:dyDescent="0.25">
      <c r="A125" s="13" t="s">
        <v>91</v>
      </c>
      <c r="B125" s="91">
        <v>1.5522434699371507E-2</v>
      </c>
    </row>
    <row r="126" spans="1:7" s="12" customFormat="1" x14ac:dyDescent="0.25">
      <c r="A126" s="19" t="s">
        <v>92</v>
      </c>
      <c r="B126" s="91">
        <v>4.5183880137146817E-2</v>
      </c>
    </row>
    <row r="127" spans="1:7" s="12" customFormat="1" x14ac:dyDescent="0.25">
      <c r="A127" s="19" t="s">
        <v>93</v>
      </c>
      <c r="B127" s="91">
        <v>3.3789460943458714E-2</v>
      </c>
    </row>
    <row r="128" spans="1:7" s="12" customFormat="1" x14ac:dyDescent="0.25">
      <c r="A128" s="19" t="s">
        <v>94</v>
      </c>
      <c r="B128" s="91">
        <v>0</v>
      </c>
    </row>
    <row r="129" spans="1:6" s="12" customFormat="1" x14ac:dyDescent="0.25">
      <c r="A129" s="19" t="s">
        <v>95</v>
      </c>
      <c r="B129" s="91">
        <v>0</v>
      </c>
    </row>
    <row r="130" spans="1:6" s="12" customFormat="1" x14ac:dyDescent="0.25">
      <c r="A130" s="13" t="s">
        <v>265</v>
      </c>
      <c r="B130" s="91" t="s">
        <v>269</v>
      </c>
    </row>
    <row r="131" spans="1:6" s="12" customFormat="1" x14ac:dyDescent="0.25">
      <c r="A131" s="13" t="s">
        <v>96</v>
      </c>
      <c r="B131" s="94" t="s">
        <v>380</v>
      </c>
    </row>
    <row r="132" spans="1:6" s="12" customFormat="1" x14ac:dyDescent="0.25">
      <c r="A132" s="13" t="s">
        <v>97</v>
      </c>
      <c r="B132" s="91" t="s">
        <v>381</v>
      </c>
    </row>
    <row r="133" spans="1:6" s="12" customFormat="1" x14ac:dyDescent="0.25"/>
    <row r="134" spans="1:6" s="12" customFormat="1" ht="13" x14ac:dyDescent="0.3">
      <c r="A134" s="11" t="s">
        <v>98</v>
      </c>
    </row>
    <row r="135" spans="1:6" s="12" customFormat="1" x14ac:dyDescent="0.25">
      <c r="D135" s="52"/>
    </row>
    <row r="136" spans="1:6" s="12" customFormat="1" x14ac:dyDescent="0.25">
      <c r="A136" s="24" t="s">
        <v>99</v>
      </c>
      <c r="B136" s="99">
        <v>3168327.09</v>
      </c>
    </row>
    <row r="137" spans="1:6" s="12" customFormat="1" x14ac:dyDescent="0.25">
      <c r="A137" s="24" t="s">
        <v>100</v>
      </c>
      <c r="B137" s="99">
        <v>2086878.9100000104</v>
      </c>
    </row>
    <row r="138" spans="1:6" s="12" customFormat="1" x14ac:dyDescent="0.25">
      <c r="A138" s="24" t="s">
        <v>101</v>
      </c>
      <c r="B138" s="99">
        <v>18577270.319999967</v>
      </c>
    </row>
    <row r="139" spans="1:6" s="12" customFormat="1" x14ac:dyDescent="0.25">
      <c r="E139" s="52"/>
    </row>
    <row r="140" spans="1:6" s="12" customFormat="1" ht="13" x14ac:dyDescent="0.3">
      <c r="A140" s="11" t="s">
        <v>102</v>
      </c>
    </row>
    <row r="141" spans="1:6" s="12" customFormat="1" x14ac:dyDescent="0.25">
      <c r="B141" s="78" t="s">
        <v>103</v>
      </c>
      <c r="C141" s="14" t="s">
        <v>104</v>
      </c>
      <c r="D141" s="25" t="s">
        <v>105</v>
      </c>
      <c r="E141" s="14" t="s">
        <v>106</v>
      </c>
    </row>
    <row r="142" spans="1:6" s="12" customFormat="1" x14ac:dyDescent="0.25">
      <c r="A142" s="19" t="s">
        <v>107</v>
      </c>
      <c r="B142" s="107">
        <v>136</v>
      </c>
      <c r="C142" s="101">
        <f>B142/$B$116</f>
        <v>1.8311565908172883E-2</v>
      </c>
      <c r="D142" s="99">
        <v>17770969.179999989</v>
      </c>
      <c r="E142" s="101">
        <f>D142/$B$107</f>
        <v>2.0654325625753568E-2</v>
      </c>
    </row>
    <row r="143" spans="1:6" s="12" customFormat="1" x14ac:dyDescent="0.25">
      <c r="A143" s="19" t="s">
        <v>108</v>
      </c>
      <c r="B143" s="107">
        <v>0</v>
      </c>
      <c r="C143" s="101">
        <f>B143/$B$116</f>
        <v>0</v>
      </c>
      <c r="D143" s="108">
        <v>0</v>
      </c>
      <c r="E143" s="101">
        <f>D143/$B$107</f>
        <v>0</v>
      </c>
      <c r="F143" s="75"/>
    </row>
    <row r="144" spans="1:6" s="12" customFormat="1" x14ac:dyDescent="0.25">
      <c r="A144" s="19" t="s">
        <v>109</v>
      </c>
      <c r="B144" s="107">
        <v>0</v>
      </c>
      <c r="C144" s="101">
        <f>B144/$B$116</f>
        <v>0</v>
      </c>
      <c r="D144" s="108">
        <v>0</v>
      </c>
      <c r="E144" s="101">
        <f>D144/$B$107</f>
        <v>0</v>
      </c>
      <c r="F144" s="75"/>
    </row>
    <row r="145" spans="1:10" s="12" customFormat="1" x14ac:dyDescent="0.25">
      <c r="A145" s="19" t="s">
        <v>110</v>
      </c>
      <c r="B145" s="107">
        <v>0</v>
      </c>
      <c r="C145" s="101">
        <f>B145/$B$116</f>
        <v>0</v>
      </c>
      <c r="D145" s="108">
        <v>0</v>
      </c>
      <c r="E145" s="101">
        <f>D145/$B$107</f>
        <v>0</v>
      </c>
      <c r="G145" s="54"/>
    </row>
    <row r="146" spans="1:10" s="12" customFormat="1" x14ac:dyDescent="0.25">
      <c r="A146" s="19" t="s">
        <v>111</v>
      </c>
      <c r="B146" s="107">
        <v>0</v>
      </c>
      <c r="C146" s="101">
        <v>0</v>
      </c>
      <c r="D146" s="108">
        <v>0</v>
      </c>
      <c r="E146" s="101">
        <v>0</v>
      </c>
      <c r="H146" s="75"/>
    </row>
    <row r="147" spans="1:10" s="12" customFormat="1" x14ac:dyDescent="0.25"/>
    <row r="148" spans="1:10" s="12" customFormat="1" ht="13" x14ac:dyDescent="0.3">
      <c r="A148" s="11" t="s">
        <v>112</v>
      </c>
      <c r="F148" s="110" t="s">
        <v>113</v>
      </c>
      <c r="G148" s="111"/>
      <c r="H148" s="111"/>
      <c r="I148" s="111"/>
      <c r="J148" s="112"/>
    </row>
    <row r="149" spans="1:10" s="12" customFormat="1" ht="25" x14ac:dyDescent="0.25">
      <c r="A149" s="19"/>
      <c r="B149" s="14" t="s">
        <v>103</v>
      </c>
      <c r="C149" s="14" t="s">
        <v>104</v>
      </c>
      <c r="D149" s="14" t="s">
        <v>105</v>
      </c>
      <c r="E149" s="25" t="s">
        <v>106</v>
      </c>
      <c r="F149" s="26" t="s">
        <v>261</v>
      </c>
      <c r="G149" s="27" t="s">
        <v>114</v>
      </c>
      <c r="H149" s="26" t="s">
        <v>262</v>
      </c>
      <c r="I149" s="26" t="s">
        <v>263</v>
      </c>
      <c r="J149" s="26" t="s">
        <v>264</v>
      </c>
    </row>
    <row r="150" spans="1:10" s="12" customFormat="1" x14ac:dyDescent="0.25">
      <c r="A150" s="19" t="s">
        <v>115</v>
      </c>
      <c r="B150" s="102">
        <v>6727</v>
      </c>
      <c r="C150" s="101">
        <v>0.90574929311969798</v>
      </c>
      <c r="D150" s="99">
        <v>814496716.63999999</v>
      </c>
      <c r="E150" s="101">
        <v>0.946649574156186</v>
      </c>
      <c r="F150" s="101">
        <v>4.2065150000000003E-2</v>
      </c>
      <c r="G150" s="103">
        <v>24</v>
      </c>
      <c r="H150" s="104">
        <v>4.2045829999999999E-2</v>
      </c>
      <c r="I150" s="104">
        <v>0</v>
      </c>
      <c r="J150" s="101">
        <v>4.2065150000000003E-2</v>
      </c>
    </row>
    <row r="151" spans="1:10" s="12" customFormat="1" x14ac:dyDescent="0.25">
      <c r="A151" s="19" t="s">
        <v>116</v>
      </c>
      <c r="B151" s="102" t="s">
        <v>382</v>
      </c>
      <c r="C151" s="101">
        <v>0</v>
      </c>
      <c r="D151" s="105">
        <v>0</v>
      </c>
      <c r="E151" s="101">
        <v>0</v>
      </c>
      <c r="F151" s="101">
        <v>0</v>
      </c>
      <c r="G151" s="103" t="s">
        <v>382</v>
      </c>
      <c r="H151" s="104">
        <v>0</v>
      </c>
      <c r="I151" s="104">
        <v>0</v>
      </c>
      <c r="J151" s="101">
        <v>0</v>
      </c>
    </row>
    <row r="152" spans="1:10" s="12" customFormat="1" x14ac:dyDescent="0.25">
      <c r="A152" s="19" t="s">
        <v>117</v>
      </c>
      <c r="B152" s="102" t="s">
        <v>382</v>
      </c>
      <c r="C152" s="101">
        <v>0</v>
      </c>
      <c r="D152" s="105">
        <v>0</v>
      </c>
      <c r="E152" s="101">
        <v>0</v>
      </c>
      <c r="F152" s="101">
        <v>0</v>
      </c>
      <c r="G152" s="103" t="s">
        <v>382</v>
      </c>
      <c r="H152" s="104">
        <v>0</v>
      </c>
      <c r="I152" s="104">
        <v>0</v>
      </c>
      <c r="J152" s="101">
        <v>0</v>
      </c>
    </row>
    <row r="153" spans="1:10" s="12" customFormat="1" x14ac:dyDescent="0.25">
      <c r="A153" s="19" t="s">
        <v>118</v>
      </c>
      <c r="B153" s="102" t="s">
        <v>382</v>
      </c>
      <c r="C153" s="101">
        <v>0</v>
      </c>
      <c r="D153" s="105">
        <v>0</v>
      </c>
      <c r="E153" s="101">
        <v>0</v>
      </c>
      <c r="F153" s="101">
        <v>0</v>
      </c>
      <c r="G153" s="103" t="s">
        <v>382</v>
      </c>
      <c r="H153" s="104">
        <v>0</v>
      </c>
      <c r="I153" s="104">
        <v>0</v>
      </c>
      <c r="J153" s="101">
        <v>0</v>
      </c>
    </row>
    <row r="154" spans="1:10" s="12" customFormat="1" x14ac:dyDescent="0.25">
      <c r="A154" s="19" t="s">
        <v>119</v>
      </c>
      <c r="B154" s="102">
        <v>4</v>
      </c>
      <c r="C154" s="101">
        <v>5.3857546788743801E-4</v>
      </c>
      <c r="D154" s="99">
        <v>400560.55</v>
      </c>
      <c r="E154" s="101">
        <v>4.65551875574799E-4</v>
      </c>
      <c r="F154" s="101">
        <v>4.5100000000000001E-2</v>
      </c>
      <c r="G154" s="103">
        <v>42</v>
      </c>
      <c r="H154" s="104">
        <v>7.6E-3</v>
      </c>
      <c r="I154" s="104">
        <v>0</v>
      </c>
      <c r="J154" s="101">
        <v>4.5100000000000001E-2</v>
      </c>
    </row>
    <row r="155" spans="1:10" s="12" customFormat="1" x14ac:dyDescent="0.25">
      <c r="A155" s="19" t="s">
        <v>120</v>
      </c>
      <c r="B155" s="102" t="s">
        <v>382</v>
      </c>
      <c r="C155" s="101">
        <v>0</v>
      </c>
      <c r="D155" s="105">
        <v>0</v>
      </c>
      <c r="E155" s="101">
        <v>0</v>
      </c>
      <c r="F155" s="101">
        <v>0</v>
      </c>
      <c r="G155" s="103" t="s">
        <v>382</v>
      </c>
      <c r="H155" s="104">
        <v>0</v>
      </c>
      <c r="I155" s="104">
        <v>0</v>
      </c>
      <c r="J155" s="101">
        <v>0</v>
      </c>
    </row>
    <row r="156" spans="1:10" s="12" customFormat="1" x14ac:dyDescent="0.25">
      <c r="A156" s="19" t="s">
        <v>121</v>
      </c>
      <c r="B156" s="102" t="s">
        <v>382</v>
      </c>
      <c r="C156" s="101">
        <v>0</v>
      </c>
      <c r="D156" s="105">
        <v>0</v>
      </c>
      <c r="E156" s="101">
        <v>0</v>
      </c>
      <c r="F156" s="101">
        <v>0</v>
      </c>
      <c r="G156" s="103" t="s">
        <v>382</v>
      </c>
      <c r="H156" s="104">
        <v>0</v>
      </c>
      <c r="I156" s="104">
        <v>0</v>
      </c>
      <c r="J156" s="101">
        <v>0</v>
      </c>
    </row>
    <row r="157" spans="1:10" s="12" customFormat="1" x14ac:dyDescent="0.25">
      <c r="A157" s="19" t="s">
        <v>122</v>
      </c>
      <c r="B157" s="102">
        <v>696</v>
      </c>
      <c r="C157" s="101">
        <v>9.3712131412414204E-2</v>
      </c>
      <c r="D157" s="99">
        <v>45502113.329999998</v>
      </c>
      <c r="E157" s="101">
        <v>5.2884873968239203E-2</v>
      </c>
      <c r="F157" s="101">
        <v>6.3230599999999998E-2</v>
      </c>
      <c r="G157" s="103">
        <v>80</v>
      </c>
      <c r="H157" s="104">
        <v>-4.7915900000000001E-3</v>
      </c>
      <c r="I157" s="104">
        <v>0</v>
      </c>
      <c r="J157" s="101">
        <v>6.3230599999999998E-2</v>
      </c>
    </row>
    <row r="158" spans="1:10" s="12" customFormat="1" x14ac:dyDescent="0.25">
      <c r="A158" s="19" t="s">
        <v>123</v>
      </c>
      <c r="B158" s="102" t="s">
        <v>382</v>
      </c>
      <c r="C158" s="101">
        <v>0</v>
      </c>
      <c r="D158" s="105">
        <v>0</v>
      </c>
      <c r="E158" s="101">
        <v>0</v>
      </c>
      <c r="F158" s="101">
        <v>0</v>
      </c>
      <c r="G158" s="103" t="s">
        <v>382</v>
      </c>
      <c r="H158" s="104">
        <v>0</v>
      </c>
      <c r="I158" s="104">
        <v>0</v>
      </c>
      <c r="J158" s="101">
        <v>0</v>
      </c>
    </row>
    <row r="159" spans="1:10" s="12" customFormat="1" ht="12.75" customHeight="1" thickBot="1" x14ac:dyDescent="0.3">
      <c r="A159" s="28" t="s">
        <v>59</v>
      </c>
      <c r="B159" s="70">
        <f>SUM(B150:B158)</f>
        <v>7427</v>
      </c>
      <c r="C159" s="71">
        <f>SUM(C150:C158)</f>
        <v>0.99999999999999967</v>
      </c>
      <c r="D159" s="74">
        <f>SUM(D150:D158)</f>
        <v>860399390.51999998</v>
      </c>
      <c r="E159" s="71">
        <f>SUM(E150:E158)</f>
        <v>1</v>
      </c>
      <c r="F159" s="71">
        <f>SUMPRODUCT(F150:F158,$E150:$E158)</f>
        <v>4.3185895035840666E-2</v>
      </c>
      <c r="G159" s="73"/>
      <c r="H159" s="71">
        <f>SUMPRODUCT(H150:H158,$E150:$E158)</f>
        <v>3.9552802625540284E-2</v>
      </c>
      <c r="I159" s="73"/>
      <c r="J159" s="71">
        <f>SUMPRODUCT(J150:J158,$E150:$E158)</f>
        <v>4.3185895035840666E-2</v>
      </c>
    </row>
    <row r="160" spans="1:10" s="12" customFormat="1" ht="12.75" customHeight="1" thickTop="1" x14ac:dyDescent="0.25"/>
    <row r="161" spans="1:6" s="12" customFormat="1" ht="13" x14ac:dyDescent="0.3">
      <c r="A161" s="11" t="s">
        <v>124</v>
      </c>
    </row>
    <row r="162" spans="1:6" s="12" customFormat="1" ht="13" x14ac:dyDescent="0.3">
      <c r="A162" s="29" t="s">
        <v>125</v>
      </c>
      <c r="B162" s="14" t="s">
        <v>103</v>
      </c>
      <c r="C162" s="14" t="s">
        <v>104</v>
      </c>
      <c r="D162" s="14" t="s">
        <v>105</v>
      </c>
      <c r="E162" s="14" t="s">
        <v>106</v>
      </c>
    </row>
    <row r="163" spans="1:6" s="12" customFormat="1" x14ac:dyDescent="0.25">
      <c r="A163" s="19" t="s">
        <v>126</v>
      </c>
      <c r="B163" s="69">
        <v>7354</v>
      </c>
      <c r="C163" s="68">
        <v>0.99017099771105399</v>
      </c>
      <c r="D163" s="60">
        <v>851130709.17000306</v>
      </c>
      <c r="E163" s="68">
        <v>0.98922746639279302</v>
      </c>
    </row>
    <row r="164" spans="1:6" s="12" customFormat="1" x14ac:dyDescent="0.25">
      <c r="A164" s="19" t="s">
        <v>127</v>
      </c>
      <c r="B164" s="69">
        <v>47</v>
      </c>
      <c r="C164" s="68">
        <v>6.3282617476773896E-3</v>
      </c>
      <c r="D164" s="60">
        <v>5489222.3200000003</v>
      </c>
      <c r="E164" s="68">
        <v>6.37985379869049E-3</v>
      </c>
    </row>
    <row r="165" spans="1:6" s="12" customFormat="1" x14ac:dyDescent="0.25">
      <c r="A165" s="19" t="s">
        <v>128</v>
      </c>
      <c r="B165" s="69">
        <v>21</v>
      </c>
      <c r="C165" s="68">
        <v>2.8275212064090499E-3</v>
      </c>
      <c r="D165" s="60">
        <v>3117280.81</v>
      </c>
      <c r="E165" s="68">
        <v>3.6230625501907998E-3</v>
      </c>
    </row>
    <row r="166" spans="1:6" s="12" customFormat="1" x14ac:dyDescent="0.25">
      <c r="A166" s="19" t="s">
        <v>129</v>
      </c>
      <c r="B166" s="69">
        <v>4</v>
      </c>
      <c r="C166" s="68">
        <v>5.3857546788743801E-4</v>
      </c>
      <c r="D166" s="60">
        <v>485673.37</v>
      </c>
      <c r="E166" s="68">
        <v>5.6447433058555896E-4</v>
      </c>
    </row>
    <row r="167" spans="1:6" s="12" customFormat="1" x14ac:dyDescent="0.25">
      <c r="A167" s="19" t="s">
        <v>130</v>
      </c>
      <c r="B167" s="69">
        <v>1</v>
      </c>
      <c r="C167" s="68">
        <v>1.3464386697185899E-4</v>
      </c>
      <c r="D167" s="60">
        <v>176504.85</v>
      </c>
      <c r="E167" s="68">
        <v>2.0514292774350499E-4</v>
      </c>
    </row>
    <row r="168" spans="1:6" s="12" customFormat="1" x14ac:dyDescent="0.25">
      <c r="A168" s="19" t="s">
        <v>131</v>
      </c>
      <c r="B168" s="69">
        <v>0</v>
      </c>
      <c r="C168" s="68">
        <v>0</v>
      </c>
      <c r="D168" s="60">
        <v>0</v>
      </c>
      <c r="E168" s="68">
        <v>0</v>
      </c>
      <c r="F168" s="53"/>
    </row>
    <row r="169" spans="1:6" s="12" customFormat="1" x14ac:dyDescent="0.25">
      <c r="A169" s="19" t="s">
        <v>132</v>
      </c>
      <c r="B169" s="69">
        <v>0</v>
      </c>
      <c r="C169" s="68">
        <v>0</v>
      </c>
      <c r="D169" s="60">
        <v>0</v>
      </c>
      <c r="E169" s="68">
        <v>0</v>
      </c>
    </row>
    <row r="170" spans="1:6" s="12" customFormat="1" ht="12.75" customHeight="1" thickBot="1" x14ac:dyDescent="0.3">
      <c r="A170" s="28" t="s">
        <v>59</v>
      </c>
      <c r="B170" s="70">
        <f>SUM(B163:B169)</f>
        <v>7427</v>
      </c>
      <c r="C170" s="71">
        <f>SUM(C161:C169)</f>
        <v>0.99999999999999978</v>
      </c>
      <c r="D170" s="72">
        <f>SUM(D163:D169)</f>
        <v>860399390.52000308</v>
      </c>
      <c r="E170" s="71">
        <f>SUM(E161:E169)</f>
        <v>1.0000000000000033</v>
      </c>
    </row>
    <row r="171" spans="1:6" s="12" customFormat="1" ht="12.75" customHeight="1" thickTop="1" x14ac:dyDescent="0.25">
      <c r="B171" s="73"/>
      <c r="C171" s="73"/>
      <c r="D171" s="73"/>
      <c r="E171" s="73"/>
    </row>
    <row r="172" spans="1:6" s="12" customFormat="1" ht="13" x14ac:dyDescent="0.3">
      <c r="A172" s="29" t="s">
        <v>133</v>
      </c>
      <c r="B172" s="30" t="s">
        <v>103</v>
      </c>
      <c r="C172" s="30" t="s">
        <v>104</v>
      </c>
      <c r="D172" s="30" t="s">
        <v>105</v>
      </c>
      <c r="E172" s="30" t="s">
        <v>106</v>
      </c>
    </row>
    <row r="173" spans="1:6" s="12" customFormat="1" x14ac:dyDescent="0.25">
      <c r="A173" s="19" t="s">
        <v>134</v>
      </c>
      <c r="B173" s="69">
        <v>2516</v>
      </c>
      <c r="C173" s="68">
        <f>B173/B188</f>
        <v>0.33876396930119834</v>
      </c>
      <c r="D173" s="60">
        <v>188073995.25</v>
      </c>
      <c r="E173" s="68">
        <v>0.21858917767983699</v>
      </c>
    </row>
    <row r="174" spans="1:6" s="12" customFormat="1" x14ac:dyDescent="0.25">
      <c r="A174" s="19" t="s">
        <v>135</v>
      </c>
      <c r="B174" s="69">
        <v>348</v>
      </c>
      <c r="C174" s="68">
        <v>4.6856065706207102E-2</v>
      </c>
      <c r="D174" s="60">
        <v>40663256.149999999</v>
      </c>
      <c r="E174" s="68">
        <v>4.7260907664548997E-2</v>
      </c>
    </row>
    <row r="175" spans="1:6" s="12" customFormat="1" x14ac:dyDescent="0.25">
      <c r="A175" s="19" t="s">
        <v>136</v>
      </c>
      <c r="B175" s="69">
        <v>469</v>
      </c>
      <c r="C175" s="68">
        <v>6.3147973609802094E-2</v>
      </c>
      <c r="D175" s="60">
        <v>60042356.710000001</v>
      </c>
      <c r="E175" s="68">
        <v>6.9784285497589901E-2</v>
      </c>
    </row>
    <row r="176" spans="1:6" s="12" customFormat="1" x14ac:dyDescent="0.25">
      <c r="A176" s="19" t="s">
        <v>137</v>
      </c>
      <c r="B176" s="69">
        <v>479</v>
      </c>
      <c r="C176" s="68">
        <v>6.4494412279520699E-2</v>
      </c>
      <c r="D176" s="60">
        <v>64755068.109999999</v>
      </c>
      <c r="E176" s="68">
        <v>7.5261638749957699E-2</v>
      </c>
    </row>
    <row r="177" spans="1:5" s="12" customFormat="1" x14ac:dyDescent="0.25">
      <c r="A177" s="19" t="s">
        <v>138</v>
      </c>
      <c r="B177" s="69">
        <v>606</v>
      </c>
      <c r="C177" s="68">
        <v>8.1594183384946797E-2</v>
      </c>
      <c r="D177" s="60">
        <v>78715971.900000095</v>
      </c>
      <c r="E177" s="68">
        <v>9.1487712296525997E-2</v>
      </c>
    </row>
    <row r="178" spans="1:5" s="12" customFormat="1" x14ac:dyDescent="0.25">
      <c r="A178" s="19" t="s">
        <v>139</v>
      </c>
      <c r="B178" s="69">
        <v>697</v>
      </c>
      <c r="C178" s="68">
        <v>9.3846775279385994E-2</v>
      </c>
      <c r="D178" s="60">
        <v>96486096.109999895</v>
      </c>
      <c r="E178" s="68">
        <v>0.11214105585510301</v>
      </c>
    </row>
    <row r="179" spans="1:5" s="12" customFormat="1" x14ac:dyDescent="0.25">
      <c r="A179" s="19" t="s">
        <v>140</v>
      </c>
      <c r="B179" s="69">
        <v>653</v>
      </c>
      <c r="C179" s="68">
        <v>8.7922445132624205E-2</v>
      </c>
      <c r="D179" s="60">
        <v>90401954.839999899</v>
      </c>
      <c r="E179" s="68">
        <v>0.10506975694783301</v>
      </c>
    </row>
    <row r="180" spans="1:5" s="12" customFormat="1" x14ac:dyDescent="0.25">
      <c r="A180" s="19" t="s">
        <v>141</v>
      </c>
      <c r="B180" s="69">
        <v>715</v>
      </c>
      <c r="C180" s="68">
        <v>9.62703648848795E-2</v>
      </c>
      <c r="D180" s="60">
        <v>106579553.98999999</v>
      </c>
      <c r="E180" s="68">
        <v>0.123872186759206</v>
      </c>
    </row>
    <row r="181" spans="1:5" s="12" customFormat="1" x14ac:dyDescent="0.25">
      <c r="A181" s="19" t="s">
        <v>142</v>
      </c>
      <c r="B181" s="69">
        <v>701</v>
      </c>
      <c r="C181" s="68">
        <v>9.43853507472735E-2</v>
      </c>
      <c r="D181" s="60">
        <v>101542913.22</v>
      </c>
      <c r="E181" s="68">
        <v>0.118018346292215</v>
      </c>
    </row>
    <row r="182" spans="1:5" s="12" customFormat="1" x14ac:dyDescent="0.25">
      <c r="A182" s="19" t="s">
        <v>143</v>
      </c>
      <c r="B182" s="69">
        <v>243</v>
      </c>
      <c r="C182" s="68">
        <v>3.2718459674161801E-2</v>
      </c>
      <c r="D182" s="60">
        <v>33138298.41</v>
      </c>
      <c r="E182" s="68">
        <v>3.8515018461336002E-2</v>
      </c>
    </row>
    <row r="183" spans="1:5" s="12" customFormat="1" x14ac:dyDescent="0.25">
      <c r="A183" s="19" t="s">
        <v>144</v>
      </c>
      <c r="B183" s="69">
        <v>0</v>
      </c>
      <c r="C183" s="68">
        <v>0</v>
      </c>
      <c r="D183" s="60">
        <v>0</v>
      </c>
      <c r="E183" s="68">
        <v>0</v>
      </c>
    </row>
    <row r="184" spans="1:5" s="12" customFormat="1" x14ac:dyDescent="0.25">
      <c r="A184" s="19" t="s">
        <v>145</v>
      </c>
      <c r="B184" s="69">
        <v>0</v>
      </c>
      <c r="C184" s="68">
        <v>0</v>
      </c>
      <c r="D184" s="60">
        <v>0</v>
      </c>
      <c r="E184" s="68">
        <v>0</v>
      </c>
    </row>
    <row r="185" spans="1:5" s="12" customFormat="1" x14ac:dyDescent="0.25">
      <c r="A185" s="19" t="s">
        <v>146</v>
      </c>
      <c r="B185" s="69">
        <v>0</v>
      </c>
      <c r="C185" s="68">
        <v>0</v>
      </c>
      <c r="D185" s="60">
        <v>0</v>
      </c>
      <c r="E185" s="68">
        <v>0</v>
      </c>
    </row>
    <row r="186" spans="1:5" s="12" customFormat="1" x14ac:dyDescent="0.25">
      <c r="A186" s="19" t="s">
        <v>147</v>
      </c>
      <c r="B186" s="69">
        <v>0</v>
      </c>
      <c r="C186" s="68">
        <v>0</v>
      </c>
      <c r="D186" s="60">
        <v>0</v>
      </c>
      <c r="E186" s="68">
        <v>0</v>
      </c>
    </row>
    <row r="187" spans="1:5" s="12" customFormat="1" x14ac:dyDescent="0.25">
      <c r="A187" s="19" t="s">
        <v>148</v>
      </c>
      <c r="B187" s="69">
        <v>0</v>
      </c>
      <c r="C187" s="68">
        <v>0</v>
      </c>
      <c r="D187" s="60">
        <v>0</v>
      </c>
      <c r="E187" s="68">
        <v>0</v>
      </c>
    </row>
    <row r="188" spans="1:5" s="12" customFormat="1" ht="12.75" customHeight="1" thickBot="1" x14ac:dyDescent="0.3">
      <c r="A188" s="28" t="s">
        <v>59</v>
      </c>
      <c r="B188" s="70">
        <f>SUM(B173:B187)</f>
        <v>7427</v>
      </c>
      <c r="C188" s="71">
        <f>SUM(C173:C187)</f>
        <v>1</v>
      </c>
      <c r="D188" s="72">
        <v>860399390.52000308</v>
      </c>
      <c r="E188" s="71">
        <f>SUM(E173:E187)</f>
        <v>1.0000000862041527</v>
      </c>
    </row>
    <row r="189" spans="1:5" s="12" customFormat="1" ht="12.75" customHeight="1" thickTop="1" x14ac:dyDescent="0.25">
      <c r="B189" s="73"/>
      <c r="C189" s="73"/>
      <c r="D189" s="73"/>
      <c r="E189" s="73"/>
    </row>
    <row r="190" spans="1:5" s="12" customFormat="1" ht="13" x14ac:dyDescent="0.3">
      <c r="A190" s="29" t="s">
        <v>149</v>
      </c>
      <c r="B190" s="30" t="s">
        <v>103</v>
      </c>
      <c r="C190" s="30" t="s">
        <v>104</v>
      </c>
      <c r="D190" s="30" t="s">
        <v>105</v>
      </c>
      <c r="E190" s="30" t="s">
        <v>106</v>
      </c>
    </row>
    <row r="191" spans="1:5" s="12" customFormat="1" x14ac:dyDescent="0.25">
      <c r="A191" s="19" t="s">
        <v>134</v>
      </c>
      <c r="B191" s="69">
        <v>3614</v>
      </c>
      <c r="C191" s="68">
        <v>0.48660293523629999</v>
      </c>
      <c r="D191" s="60">
        <v>297302751.77000099</v>
      </c>
      <c r="E191" s="68">
        <v>0.34554040256853302</v>
      </c>
    </row>
    <row r="192" spans="1:5" s="12" customFormat="1" x14ac:dyDescent="0.25">
      <c r="A192" s="19" t="s">
        <v>135</v>
      </c>
      <c r="B192" s="69">
        <v>626</v>
      </c>
      <c r="C192" s="68">
        <v>8.4287060724383994E-2</v>
      </c>
      <c r="D192" s="60">
        <v>80795555.170000106</v>
      </c>
      <c r="E192" s="68">
        <v>9.3904709905907394E-2</v>
      </c>
    </row>
    <row r="193" spans="1:5" s="12" customFormat="1" x14ac:dyDescent="0.25">
      <c r="A193" s="19" t="s">
        <v>136</v>
      </c>
      <c r="B193" s="69">
        <v>566</v>
      </c>
      <c r="C193" s="68">
        <v>7.6208428706072404E-2</v>
      </c>
      <c r="D193" s="60">
        <v>75552990.620000094</v>
      </c>
      <c r="E193" s="68">
        <v>8.7811534332141006E-2</v>
      </c>
    </row>
    <row r="194" spans="1:5" s="12" customFormat="1" x14ac:dyDescent="0.25">
      <c r="A194" s="19" t="s">
        <v>137</v>
      </c>
      <c r="B194" s="69">
        <v>581</v>
      </c>
      <c r="C194" s="68">
        <v>7.8228086710650305E-2</v>
      </c>
      <c r="D194" s="60">
        <v>83908133.610000104</v>
      </c>
      <c r="E194" s="68">
        <v>9.75223071221476E-2</v>
      </c>
    </row>
    <row r="195" spans="1:5" s="12" customFormat="1" x14ac:dyDescent="0.25">
      <c r="A195" s="19" t="s">
        <v>138</v>
      </c>
      <c r="B195" s="69">
        <v>572</v>
      </c>
      <c r="C195" s="68">
        <v>7.70162919079036E-2</v>
      </c>
      <c r="D195" s="60">
        <v>86205732.960000098</v>
      </c>
      <c r="E195" s="68">
        <v>0.100192694125341</v>
      </c>
    </row>
    <row r="196" spans="1:5" s="12" customFormat="1" x14ac:dyDescent="0.25">
      <c r="A196" s="19" t="s">
        <v>139</v>
      </c>
      <c r="B196" s="69">
        <v>496</v>
      </c>
      <c r="C196" s="68">
        <v>6.6783358018042305E-2</v>
      </c>
      <c r="D196" s="60">
        <v>76635145.670000002</v>
      </c>
      <c r="E196" s="68">
        <v>8.9069270055716798E-2</v>
      </c>
    </row>
    <row r="197" spans="1:5" s="12" customFormat="1" x14ac:dyDescent="0.25">
      <c r="A197" s="19" t="s">
        <v>140</v>
      </c>
      <c r="B197" s="69">
        <v>413</v>
      </c>
      <c r="C197" s="68">
        <v>5.5607917059377898E-2</v>
      </c>
      <c r="D197" s="60">
        <v>66275009.200000003</v>
      </c>
      <c r="E197" s="68">
        <v>7.7028191709835298E-2</v>
      </c>
    </row>
    <row r="198" spans="1:5" s="12" customFormat="1" x14ac:dyDescent="0.25">
      <c r="A198" s="19" t="s">
        <v>141</v>
      </c>
      <c r="B198" s="69">
        <v>279</v>
      </c>
      <c r="C198" s="68">
        <v>3.75656388851488E-2</v>
      </c>
      <c r="D198" s="60">
        <v>45095147.359999999</v>
      </c>
      <c r="E198" s="68">
        <v>5.2411877387251303E-2</v>
      </c>
    </row>
    <row r="199" spans="1:5" s="12" customFormat="1" x14ac:dyDescent="0.25">
      <c r="A199" s="19" t="s">
        <v>142</v>
      </c>
      <c r="B199" s="69">
        <v>174</v>
      </c>
      <c r="C199" s="68">
        <v>2.3428032853103499E-2</v>
      </c>
      <c r="D199" s="60">
        <v>30796243.559999999</v>
      </c>
      <c r="E199" s="68">
        <v>3.5792963011500603E-2</v>
      </c>
    </row>
    <row r="200" spans="1:5" s="12" customFormat="1" x14ac:dyDescent="0.25">
      <c r="A200" s="19" t="s">
        <v>143</v>
      </c>
      <c r="B200" s="69">
        <v>61</v>
      </c>
      <c r="C200" s="68">
        <v>8.2132758852834307E-3</v>
      </c>
      <c r="D200" s="60">
        <v>10695029.74</v>
      </c>
      <c r="E200" s="68">
        <v>1.2430308363580099E-2</v>
      </c>
    </row>
    <row r="201" spans="1:5" s="12" customFormat="1" x14ac:dyDescent="0.25">
      <c r="A201" s="19" t="s">
        <v>144</v>
      </c>
      <c r="B201" s="69">
        <v>25</v>
      </c>
      <c r="C201" s="68">
        <v>3.36609667429649E-3</v>
      </c>
      <c r="D201" s="60">
        <v>3976040.49</v>
      </c>
      <c r="E201" s="68">
        <v>4.6211567950983799E-3</v>
      </c>
    </row>
    <row r="202" spans="1:5" s="12" customFormat="1" x14ac:dyDescent="0.25">
      <c r="A202" s="19" t="s">
        <v>145</v>
      </c>
      <c r="B202" s="69">
        <v>5</v>
      </c>
      <c r="C202" s="68">
        <v>6.7321933485929705E-4</v>
      </c>
      <c r="D202" s="60">
        <v>977978.9</v>
      </c>
      <c r="E202" s="68">
        <v>1.1366568953622099E-3</v>
      </c>
    </row>
    <row r="203" spans="1:5" s="12" customFormat="1" x14ac:dyDescent="0.25">
      <c r="A203" s="19" t="s">
        <v>146</v>
      </c>
      <c r="B203" s="69">
        <v>5</v>
      </c>
      <c r="C203" s="68">
        <v>6.7321933485929705E-4</v>
      </c>
      <c r="D203" s="60">
        <v>474696.47</v>
      </c>
      <c r="E203" s="68">
        <v>5.5171641824746905E-4</v>
      </c>
    </row>
    <row r="204" spans="1:5" s="12" customFormat="1" x14ac:dyDescent="0.25">
      <c r="A204" s="19" t="s">
        <v>147</v>
      </c>
      <c r="B204" s="69">
        <v>9</v>
      </c>
      <c r="C204" s="68">
        <v>1.21179480274673E-3</v>
      </c>
      <c r="D204" s="60">
        <v>1550159.64</v>
      </c>
      <c r="E204" s="68">
        <v>1.80167449800624E-3</v>
      </c>
    </row>
    <row r="205" spans="1:5" s="12" customFormat="1" x14ac:dyDescent="0.25">
      <c r="A205" s="19" t="s">
        <v>148</v>
      </c>
      <c r="B205" s="69">
        <v>1</v>
      </c>
      <c r="C205" s="68">
        <v>1.3464386697185899E-4</v>
      </c>
      <c r="D205" s="60">
        <v>158775.35999999999</v>
      </c>
      <c r="E205" s="68">
        <v>1.8453681133367701E-4</v>
      </c>
    </row>
    <row r="206" spans="1:5" s="12" customFormat="1" ht="12.75" customHeight="1" thickBot="1" x14ac:dyDescent="0.3">
      <c r="A206" s="28" t="s">
        <v>59</v>
      </c>
      <c r="B206" s="70">
        <f>SUM(B191:B205)</f>
        <v>7427</v>
      </c>
      <c r="C206" s="71">
        <f>SUM(C191:C205)</f>
        <v>0.99999999999999978</v>
      </c>
      <c r="D206" s="72">
        <f>SUM(D191:D205)</f>
        <v>860399390.52000153</v>
      </c>
      <c r="E206" s="71">
        <f>SUM(E191:E205)</f>
        <v>1.000000000000002</v>
      </c>
    </row>
    <row r="207" spans="1:5" s="12" customFormat="1" ht="12.75" customHeight="1" thickTop="1" x14ac:dyDescent="0.25">
      <c r="B207" s="73"/>
      <c r="C207" s="73"/>
      <c r="D207" s="73"/>
      <c r="E207" s="73"/>
    </row>
    <row r="208" spans="1:5" s="12" customFormat="1" ht="12.75" customHeight="1" x14ac:dyDescent="0.3">
      <c r="A208" s="29" t="s">
        <v>150</v>
      </c>
      <c r="B208" s="30" t="s">
        <v>103</v>
      </c>
      <c r="C208" s="30" t="s">
        <v>104</v>
      </c>
      <c r="D208" s="30" t="s">
        <v>105</v>
      </c>
      <c r="E208" s="30" t="s">
        <v>106</v>
      </c>
    </row>
    <row r="209" spans="1:5" s="12" customFormat="1" ht="12.75" customHeight="1" x14ac:dyDescent="0.25">
      <c r="A209" s="19" t="s">
        <v>151</v>
      </c>
      <c r="B209" s="69">
        <v>354</v>
      </c>
      <c r="C209" s="68">
        <v>4.7663928908038201E-2</v>
      </c>
      <c r="D209" s="60">
        <v>119053.36</v>
      </c>
      <c r="E209" s="68">
        <v>1.3836987951380101E-4</v>
      </c>
    </row>
    <row r="210" spans="1:5" s="12" customFormat="1" ht="12.75" customHeight="1" x14ac:dyDescent="0.25">
      <c r="A210" s="19" t="s">
        <v>152</v>
      </c>
      <c r="B210" s="69">
        <v>42</v>
      </c>
      <c r="C210" s="68">
        <v>5.6550424128180999E-3</v>
      </c>
      <c r="D210" s="60">
        <v>316304.62</v>
      </c>
      <c r="E210" s="68">
        <v>3.6762534177160999E-4</v>
      </c>
    </row>
    <row r="211" spans="1:5" s="12" customFormat="1" ht="12.75" customHeight="1" x14ac:dyDescent="0.25">
      <c r="A211" s="19" t="s">
        <v>153</v>
      </c>
      <c r="B211" s="69">
        <v>204</v>
      </c>
      <c r="C211" s="68">
        <v>2.7467348862259301E-2</v>
      </c>
      <c r="D211" s="60">
        <v>3582079.07</v>
      </c>
      <c r="E211" s="68">
        <v>4.1632747645661402E-3</v>
      </c>
    </row>
    <row r="212" spans="1:5" s="12" customFormat="1" ht="12.75" customHeight="1" x14ac:dyDescent="0.25">
      <c r="A212" s="19" t="s">
        <v>154</v>
      </c>
      <c r="B212" s="69">
        <v>599</v>
      </c>
      <c r="C212" s="68">
        <v>8.0651676316143797E-2</v>
      </c>
      <c r="D212" s="60">
        <v>23571339.550000001</v>
      </c>
      <c r="E212" s="68">
        <v>2.73958115378885E-2</v>
      </c>
    </row>
    <row r="213" spans="1:5" s="12" customFormat="1" ht="12.75" customHeight="1" x14ac:dyDescent="0.25">
      <c r="A213" s="19" t="s">
        <v>155</v>
      </c>
      <c r="B213" s="69">
        <v>1040</v>
      </c>
      <c r="C213" s="68">
        <v>0.14002962165073399</v>
      </c>
      <c r="D213" s="60">
        <v>66235824.009999901</v>
      </c>
      <c r="E213" s="68">
        <v>7.6982648685942207E-2</v>
      </c>
    </row>
    <row r="214" spans="1:5" s="12" customFormat="1" ht="12.75" customHeight="1" x14ac:dyDescent="0.25">
      <c r="A214" s="19" t="s">
        <v>156</v>
      </c>
      <c r="B214" s="69">
        <v>1368</v>
      </c>
      <c r="C214" s="68">
        <v>0.18419281001750401</v>
      </c>
      <c r="D214" s="60">
        <v>120580112.7</v>
      </c>
      <c r="E214" s="68">
        <v>0.14014434927380101</v>
      </c>
    </row>
    <row r="215" spans="1:5" s="12" customFormat="1" ht="12.75" customHeight="1" x14ac:dyDescent="0.25">
      <c r="A215" s="19" t="s">
        <v>157</v>
      </c>
      <c r="B215" s="69">
        <v>1954</v>
      </c>
      <c r="C215" s="68">
        <v>0.26309411606301297</v>
      </c>
      <c r="D215" s="60">
        <v>238969739.19999999</v>
      </c>
      <c r="E215" s="68">
        <v>0.27774280390363099</v>
      </c>
    </row>
    <row r="216" spans="1:5" s="12" customFormat="1" ht="12.75" customHeight="1" x14ac:dyDescent="0.25">
      <c r="A216" s="19" t="s">
        <v>158</v>
      </c>
      <c r="B216" s="69">
        <v>977</v>
      </c>
      <c r="C216" s="68">
        <v>0.13154705803150701</v>
      </c>
      <c r="D216" s="60">
        <v>166722420.55000001</v>
      </c>
      <c r="E216" s="68">
        <v>0.193773289924389</v>
      </c>
    </row>
    <row r="217" spans="1:5" s="12" customFormat="1" ht="12.75" customHeight="1" x14ac:dyDescent="0.25">
      <c r="A217" s="19" t="s">
        <v>159</v>
      </c>
      <c r="B217" s="69">
        <v>477</v>
      </c>
      <c r="C217" s="68">
        <v>6.4225124545576995E-2</v>
      </c>
      <c r="D217" s="60">
        <v>105362355.42</v>
      </c>
      <c r="E217" s="68">
        <v>0.122457496577633</v>
      </c>
    </row>
    <row r="218" spans="1:5" s="12" customFormat="1" ht="12.75" customHeight="1" x14ac:dyDescent="0.25">
      <c r="A218" s="19" t="s">
        <v>160</v>
      </c>
      <c r="B218" s="69">
        <v>200</v>
      </c>
      <c r="C218" s="68">
        <v>2.6928773394371899E-2</v>
      </c>
      <c r="D218" s="60">
        <v>54270930.25</v>
      </c>
      <c r="E218" s="68">
        <v>6.3076439672046097E-2</v>
      </c>
    </row>
    <row r="219" spans="1:5" s="12" customFormat="1" ht="12.75" customHeight="1" x14ac:dyDescent="0.25">
      <c r="A219" s="19" t="s">
        <v>161</v>
      </c>
      <c r="B219" s="69">
        <v>98</v>
      </c>
      <c r="C219" s="68">
        <v>1.31950989632422E-2</v>
      </c>
      <c r="D219" s="60">
        <v>31548439.190000001</v>
      </c>
      <c r="E219" s="68">
        <v>3.6667203089175898E-2</v>
      </c>
    </row>
    <row r="220" spans="1:5" s="12" customFormat="1" ht="12.75" customHeight="1" x14ac:dyDescent="0.25">
      <c r="A220" s="19" t="s">
        <v>162</v>
      </c>
      <c r="B220" s="69">
        <v>54</v>
      </c>
      <c r="C220" s="68">
        <v>7.2707688164804097E-3</v>
      </c>
      <c r="D220" s="60">
        <v>19831539.420000002</v>
      </c>
      <c r="E220" s="68">
        <v>2.3049225323154201E-2</v>
      </c>
    </row>
    <row r="221" spans="1:5" s="12" customFormat="1" ht="12.75" customHeight="1" x14ac:dyDescent="0.25">
      <c r="A221" s="19" t="s">
        <v>163</v>
      </c>
      <c r="B221" s="69">
        <v>23</v>
      </c>
      <c r="C221" s="68">
        <v>3.09680894035277E-3</v>
      </c>
      <c r="D221" s="60">
        <v>9826834.1999999993</v>
      </c>
      <c r="E221" s="68">
        <v>1.1421247281522299E-2</v>
      </c>
    </row>
    <row r="222" spans="1:5" s="12" customFormat="1" ht="12.75" customHeight="1" x14ac:dyDescent="0.25">
      <c r="A222" s="19" t="s">
        <v>164</v>
      </c>
      <c r="B222" s="69">
        <v>18</v>
      </c>
      <c r="C222" s="68">
        <v>2.4235896054934699E-3</v>
      </c>
      <c r="D222" s="60">
        <v>8456398.5700000003</v>
      </c>
      <c r="E222" s="68">
        <v>9.8284571829940492E-3</v>
      </c>
    </row>
    <row r="223" spans="1:5" s="12" customFormat="1" ht="12.75" customHeight="1" x14ac:dyDescent="0.25">
      <c r="A223" s="19" t="s">
        <v>165</v>
      </c>
      <c r="B223" s="69">
        <v>16</v>
      </c>
      <c r="C223" s="68">
        <v>2.1543018715497499E-3</v>
      </c>
      <c r="D223" s="60">
        <v>8874957.9900000002</v>
      </c>
      <c r="E223" s="68">
        <v>1.0314928262136799E-2</v>
      </c>
    </row>
    <row r="224" spans="1:5" s="12" customFormat="1" ht="12.75" customHeight="1" x14ac:dyDescent="0.25">
      <c r="A224" s="19" t="s">
        <v>166</v>
      </c>
      <c r="B224" s="69">
        <v>2</v>
      </c>
      <c r="C224" s="68">
        <v>2.69287733943719E-4</v>
      </c>
      <c r="D224" s="60">
        <v>1281953.8600000001</v>
      </c>
      <c r="E224" s="68">
        <v>1.48995207821478E-3</v>
      </c>
    </row>
    <row r="225" spans="1:5" s="12" customFormat="1" ht="12.75" customHeight="1" x14ac:dyDescent="0.25">
      <c r="A225" s="19" t="s">
        <v>167</v>
      </c>
      <c r="B225" s="69">
        <v>0</v>
      </c>
      <c r="C225" s="68">
        <v>0</v>
      </c>
      <c r="D225" s="60">
        <v>0</v>
      </c>
      <c r="E225" s="68">
        <v>0</v>
      </c>
    </row>
    <row r="226" spans="1:5" s="12" customFormat="1" ht="12.75" customHeight="1" x14ac:dyDescent="0.25">
      <c r="A226" s="19" t="s">
        <v>168</v>
      </c>
      <c r="B226" s="69">
        <v>1</v>
      </c>
      <c r="C226" s="68">
        <v>1.3464386697185899E-4</v>
      </c>
      <c r="D226" s="60">
        <v>849108.56</v>
      </c>
      <c r="E226" s="68">
        <v>9.8687722162009396E-4</v>
      </c>
    </row>
    <row r="227" spans="1:5" s="12" customFormat="1" ht="12.75" customHeight="1" x14ac:dyDescent="0.25">
      <c r="A227" s="19" t="s">
        <v>169</v>
      </c>
      <c r="B227" s="69">
        <v>0</v>
      </c>
      <c r="C227" s="68">
        <v>0</v>
      </c>
      <c r="D227" s="60">
        <v>0</v>
      </c>
      <c r="E227" s="68">
        <v>0</v>
      </c>
    </row>
    <row r="228" spans="1:5" s="12" customFormat="1" ht="12.75" customHeight="1" x14ac:dyDescent="0.25">
      <c r="A228" s="19" t="s">
        <v>170</v>
      </c>
      <c r="B228" s="69">
        <v>0</v>
      </c>
      <c r="C228" s="68">
        <v>0</v>
      </c>
      <c r="D228" s="60">
        <v>0</v>
      </c>
      <c r="E228" s="68">
        <v>0</v>
      </c>
    </row>
    <row r="229" spans="1:5" s="12" customFormat="1" ht="12.75" customHeight="1" thickBot="1" x14ac:dyDescent="0.3">
      <c r="A229" s="28" t="s">
        <v>59</v>
      </c>
      <c r="B229" s="70">
        <f>SUM(B209:B228)</f>
        <v>7427</v>
      </c>
      <c r="C229" s="71">
        <f>SUM(C209:C228)</f>
        <v>1.0000000000000004</v>
      </c>
      <c r="D229" s="72">
        <f>SUM(D209:D228)</f>
        <v>860399390.51999998</v>
      </c>
      <c r="E229" s="71">
        <f>SUM(E209:E228)</f>
        <v>1.0000000000000007</v>
      </c>
    </row>
    <row r="230" spans="1:5" s="12" customFormat="1" ht="12.75" customHeight="1" thickTop="1" x14ac:dyDescent="0.25">
      <c r="B230" s="73"/>
      <c r="C230" s="73"/>
      <c r="D230" s="73"/>
      <c r="E230" s="73"/>
    </row>
    <row r="231" spans="1:5" s="12" customFormat="1" ht="12.75" customHeight="1" x14ac:dyDescent="0.25">
      <c r="B231" s="73"/>
      <c r="C231" s="73"/>
      <c r="D231" s="73"/>
      <c r="E231" s="73"/>
    </row>
    <row r="232" spans="1:5" s="12" customFormat="1" ht="13" x14ac:dyDescent="0.3">
      <c r="A232" s="29" t="s">
        <v>171</v>
      </c>
      <c r="B232" s="30" t="s">
        <v>103</v>
      </c>
      <c r="C232" s="30" t="s">
        <v>104</v>
      </c>
      <c r="D232" s="30" t="s">
        <v>105</v>
      </c>
      <c r="E232" s="30" t="s">
        <v>106</v>
      </c>
    </row>
    <row r="233" spans="1:5" s="12" customFormat="1" x14ac:dyDescent="0.25">
      <c r="A233" s="19" t="s">
        <v>172</v>
      </c>
      <c r="B233" s="69">
        <v>360</v>
      </c>
      <c r="C233" s="68">
        <v>4.8471792109869398E-2</v>
      </c>
      <c r="D233" s="60">
        <v>52823846.600000001</v>
      </c>
      <c r="E233" s="68">
        <v>6.1394565340259999E-2</v>
      </c>
    </row>
    <row r="234" spans="1:5" s="12" customFormat="1" x14ac:dyDescent="0.25">
      <c r="A234" s="19" t="s">
        <v>173</v>
      </c>
      <c r="B234" s="69">
        <v>852</v>
      </c>
      <c r="C234" s="68">
        <v>0.114716574660024</v>
      </c>
      <c r="D234" s="60">
        <v>106252695.62</v>
      </c>
      <c r="E234" s="68">
        <v>0.123492295311581</v>
      </c>
    </row>
    <row r="235" spans="1:5" s="12" customFormat="1" x14ac:dyDescent="0.25">
      <c r="A235" s="19" t="s">
        <v>174</v>
      </c>
      <c r="B235" s="69">
        <v>108</v>
      </c>
      <c r="C235" s="68">
        <v>1.45415376329608E-2</v>
      </c>
      <c r="D235" s="60">
        <v>25498380.670000002</v>
      </c>
      <c r="E235" s="68">
        <v>2.9635516890114899E-2</v>
      </c>
    </row>
    <row r="236" spans="1:5" s="12" customFormat="1" x14ac:dyDescent="0.25">
      <c r="A236" s="19" t="s">
        <v>175</v>
      </c>
      <c r="B236" s="69">
        <v>251</v>
      </c>
      <c r="C236" s="68">
        <v>3.3795610609936702E-2</v>
      </c>
      <c r="D236" s="60">
        <v>24549515.02</v>
      </c>
      <c r="E236" s="68">
        <v>2.85326968969178E-2</v>
      </c>
    </row>
    <row r="237" spans="1:5" s="12" customFormat="1" x14ac:dyDescent="0.25">
      <c r="A237" s="19" t="s">
        <v>176</v>
      </c>
      <c r="B237" s="69">
        <v>1309</v>
      </c>
      <c r="C237" s="68">
        <v>0.176248821866164</v>
      </c>
      <c r="D237" s="60">
        <v>149474117.09999999</v>
      </c>
      <c r="E237" s="68">
        <v>0.17372643303438701</v>
      </c>
    </row>
    <row r="238" spans="1:5" s="12" customFormat="1" x14ac:dyDescent="0.25">
      <c r="A238" s="19" t="s">
        <v>177</v>
      </c>
      <c r="B238" s="69">
        <v>0</v>
      </c>
      <c r="C238" s="68">
        <v>0</v>
      </c>
      <c r="D238" s="60">
        <v>0</v>
      </c>
      <c r="E238" s="68">
        <v>0</v>
      </c>
    </row>
    <row r="239" spans="1:5" s="12" customFormat="1" x14ac:dyDescent="0.25">
      <c r="A239" s="19" t="s">
        <v>178</v>
      </c>
      <c r="B239" s="69">
        <v>243</v>
      </c>
      <c r="C239" s="68">
        <v>3.2718459674161801E-2</v>
      </c>
      <c r="D239" s="60">
        <v>39539405.960000001</v>
      </c>
      <c r="E239" s="68">
        <v>4.5954711725334399E-2</v>
      </c>
    </row>
    <row r="240" spans="1:5" s="12" customFormat="1" x14ac:dyDescent="0.25">
      <c r="A240" s="19" t="s">
        <v>179</v>
      </c>
      <c r="B240" s="69">
        <v>202</v>
      </c>
      <c r="C240" s="68">
        <v>2.71980611283156E-2</v>
      </c>
      <c r="D240" s="60">
        <v>33016638.59</v>
      </c>
      <c r="E240" s="68">
        <v>3.8373619221238303E-2</v>
      </c>
    </row>
    <row r="241" spans="1:5" s="12" customFormat="1" x14ac:dyDescent="0.25">
      <c r="A241" s="19" t="s">
        <v>180</v>
      </c>
      <c r="B241" s="69">
        <v>383</v>
      </c>
      <c r="C241" s="68">
        <v>5.15686010502222E-2</v>
      </c>
      <c r="D241" s="60">
        <v>47829144.75</v>
      </c>
      <c r="E241" s="68">
        <v>5.5589468422442202E-2</v>
      </c>
    </row>
    <row r="242" spans="1:5" s="12" customFormat="1" x14ac:dyDescent="0.25">
      <c r="A242" s="19" t="s">
        <v>181</v>
      </c>
      <c r="B242" s="69">
        <v>0</v>
      </c>
      <c r="C242" s="68">
        <v>0</v>
      </c>
      <c r="D242" s="60">
        <v>0</v>
      </c>
      <c r="E242" s="68">
        <v>0</v>
      </c>
    </row>
    <row r="243" spans="1:5" s="12" customFormat="1" x14ac:dyDescent="0.25">
      <c r="A243" s="19" t="s">
        <v>182</v>
      </c>
      <c r="B243" s="69">
        <v>2349</v>
      </c>
      <c r="C243" s="68">
        <v>0.31627844351689799</v>
      </c>
      <c r="D243" s="60">
        <v>232846594.02000001</v>
      </c>
      <c r="E243" s="68">
        <v>0.27062617266531802</v>
      </c>
    </row>
    <row r="244" spans="1:5" s="12" customFormat="1" x14ac:dyDescent="0.25">
      <c r="A244" s="19" t="s">
        <v>183</v>
      </c>
      <c r="B244" s="69">
        <v>190</v>
      </c>
      <c r="C244" s="68">
        <v>2.5582334724653301E-2</v>
      </c>
      <c r="D244" s="60">
        <v>24394905.460000001</v>
      </c>
      <c r="E244" s="68">
        <v>2.8353001790548001E-2</v>
      </c>
    </row>
    <row r="245" spans="1:5" s="12" customFormat="1" x14ac:dyDescent="0.25">
      <c r="A245" s="19" t="s">
        <v>184</v>
      </c>
      <c r="B245" s="69">
        <v>1180</v>
      </c>
      <c r="C245" s="68">
        <v>0.15887976302679399</v>
      </c>
      <c r="D245" s="60">
        <v>124174146.73</v>
      </c>
      <c r="E245" s="68">
        <v>0.144321518701859</v>
      </c>
    </row>
    <row r="246" spans="1:5" s="12" customFormat="1" x14ac:dyDescent="0.25">
      <c r="A246" s="19" t="s">
        <v>185</v>
      </c>
      <c r="B246" s="69">
        <v>0</v>
      </c>
      <c r="C246" s="68">
        <v>0</v>
      </c>
      <c r="D246" s="60">
        <v>0</v>
      </c>
      <c r="E246" s="68">
        <v>0</v>
      </c>
    </row>
    <row r="247" spans="1:5" s="12" customFormat="1" ht="12.75" customHeight="1" thickBot="1" x14ac:dyDescent="0.3">
      <c r="A247" s="28" t="s">
        <v>59</v>
      </c>
      <c r="B247" s="70">
        <f>SUM(B233:B246)</f>
        <v>7427</v>
      </c>
      <c r="C247" s="71">
        <f>SUM(C233:C246)</f>
        <v>0.99999999999999978</v>
      </c>
      <c r="D247" s="72">
        <f>SUM(D233:D246)</f>
        <v>860399390.51999998</v>
      </c>
      <c r="E247" s="71">
        <f>SUM(E233:E246)</f>
        <v>1.0000000000000004</v>
      </c>
    </row>
    <row r="248" spans="1:5" s="12" customFormat="1" ht="12.75" customHeight="1" thickTop="1" x14ac:dyDescent="0.25">
      <c r="B248" s="73"/>
      <c r="C248" s="73"/>
      <c r="D248" s="73"/>
      <c r="E248" s="73"/>
    </row>
    <row r="249" spans="1:5" s="12" customFormat="1" ht="13" x14ac:dyDescent="0.3">
      <c r="A249" s="29" t="s">
        <v>186</v>
      </c>
      <c r="B249" s="30" t="s">
        <v>103</v>
      </c>
      <c r="C249" s="30" t="s">
        <v>104</v>
      </c>
      <c r="D249" s="30" t="s">
        <v>105</v>
      </c>
      <c r="E249" s="30" t="s">
        <v>106</v>
      </c>
    </row>
    <row r="250" spans="1:5" s="12" customFormat="1" x14ac:dyDescent="0.25">
      <c r="A250" s="19" t="s">
        <v>187</v>
      </c>
      <c r="B250" s="69">
        <v>6741</v>
      </c>
      <c r="C250" s="68">
        <v>0.90763430725730398</v>
      </c>
      <c r="D250" s="60">
        <v>779027891.80000401</v>
      </c>
      <c r="E250" s="68">
        <v>0.90542589916199501</v>
      </c>
    </row>
    <row r="251" spans="1:5" s="12" customFormat="1" x14ac:dyDescent="0.25">
      <c r="A251" s="19" t="s">
        <v>188</v>
      </c>
      <c r="B251" s="69">
        <v>23</v>
      </c>
      <c r="C251" s="68">
        <v>3.09680894035277E-3</v>
      </c>
      <c r="D251" s="60">
        <v>1968094.19</v>
      </c>
      <c r="E251" s="68">
        <v>2.2874193214043798E-3</v>
      </c>
    </row>
    <row r="252" spans="1:5" s="12" customFormat="1" x14ac:dyDescent="0.25">
      <c r="A252" s="19" t="s">
        <v>189</v>
      </c>
      <c r="B252" s="69">
        <v>663</v>
      </c>
      <c r="C252" s="68">
        <v>8.9268883802342797E-2</v>
      </c>
      <c r="D252" s="60">
        <v>79403404.530000001</v>
      </c>
      <c r="E252" s="68">
        <v>9.2286681516604699E-2</v>
      </c>
    </row>
    <row r="253" spans="1:5" s="12" customFormat="1" x14ac:dyDescent="0.25">
      <c r="A253" s="19" t="s">
        <v>190</v>
      </c>
      <c r="B253" s="69" t="s">
        <v>382</v>
      </c>
      <c r="C253" s="68">
        <v>0</v>
      </c>
      <c r="D253" s="60">
        <v>0</v>
      </c>
      <c r="E253" s="68">
        <v>0</v>
      </c>
    </row>
    <row r="254" spans="1:5" s="12" customFormat="1" ht="12.75" customHeight="1" thickBot="1" x14ac:dyDescent="0.3">
      <c r="A254" s="28" t="s">
        <v>59</v>
      </c>
      <c r="B254" s="70">
        <f>SUM(B250:B253)</f>
        <v>7427</v>
      </c>
      <c r="C254" s="71">
        <f>SUM(C250:C253)</f>
        <v>0.99999999999999956</v>
      </c>
      <c r="D254" s="72">
        <f>SUM(D250:D253)</f>
        <v>860399390.52000403</v>
      </c>
      <c r="E254" s="71">
        <f>SUM(E250:E253)</f>
        <v>1.0000000000000042</v>
      </c>
    </row>
    <row r="255" spans="1:5" s="12" customFormat="1" ht="12.75" customHeight="1" thickTop="1" x14ac:dyDescent="0.25">
      <c r="B255" s="73"/>
      <c r="C255" s="73"/>
      <c r="D255" s="73"/>
      <c r="E255" s="73"/>
    </row>
    <row r="256" spans="1:5" s="12" customFormat="1" ht="13" x14ac:dyDescent="0.3">
      <c r="A256" s="29" t="s">
        <v>191</v>
      </c>
      <c r="B256" s="30" t="s">
        <v>103</v>
      </c>
      <c r="C256" s="30" t="s">
        <v>104</v>
      </c>
      <c r="D256" s="30" t="s">
        <v>105</v>
      </c>
      <c r="E256" s="30" t="s">
        <v>106</v>
      </c>
    </row>
    <row r="257" spans="1:5" s="12" customFormat="1" x14ac:dyDescent="0.25">
      <c r="A257" s="19" t="s">
        <v>192</v>
      </c>
      <c r="B257" s="69">
        <v>0</v>
      </c>
      <c r="C257" s="87">
        <v>0</v>
      </c>
      <c r="D257" s="60">
        <v>0</v>
      </c>
      <c r="E257" s="68">
        <v>0</v>
      </c>
    </row>
    <row r="258" spans="1:5" s="12" customFormat="1" x14ac:dyDescent="0.25">
      <c r="A258" s="19" t="s">
        <v>193</v>
      </c>
      <c r="B258" s="69">
        <v>3</v>
      </c>
      <c r="C258" s="87">
        <v>4.0393160091557799E-4</v>
      </c>
      <c r="D258" s="60">
        <v>141507.1</v>
      </c>
      <c r="E258" s="68">
        <v>1.64466759924687E-4</v>
      </c>
    </row>
    <row r="259" spans="1:5" s="12" customFormat="1" x14ac:dyDescent="0.25">
      <c r="A259" s="19" t="s">
        <v>194</v>
      </c>
      <c r="B259" s="69">
        <v>2555</v>
      </c>
      <c r="C259" s="87">
        <v>0.344015080113101</v>
      </c>
      <c r="D259" s="60">
        <v>322908809.38000101</v>
      </c>
      <c r="E259" s="68">
        <v>0.375301067083328</v>
      </c>
    </row>
    <row r="260" spans="1:5" s="12" customFormat="1" x14ac:dyDescent="0.25">
      <c r="A260" s="19" t="s">
        <v>195</v>
      </c>
      <c r="B260" s="69">
        <v>1357</v>
      </c>
      <c r="C260" s="87">
        <v>0.18271172748081299</v>
      </c>
      <c r="D260" s="60">
        <v>184708879.27000001</v>
      </c>
      <c r="E260" s="68">
        <v>0.214678068470466</v>
      </c>
    </row>
    <row r="261" spans="1:5" s="12" customFormat="1" x14ac:dyDescent="0.25">
      <c r="A261" s="19" t="s">
        <v>196</v>
      </c>
      <c r="B261" s="69">
        <v>693</v>
      </c>
      <c r="C261" s="87">
        <v>9.3308199811498599E-2</v>
      </c>
      <c r="D261" s="60">
        <v>91894429.469999999</v>
      </c>
      <c r="E261" s="68">
        <v>0.10680438698877</v>
      </c>
    </row>
    <row r="262" spans="1:5" s="12" customFormat="1" x14ac:dyDescent="0.25">
      <c r="A262" s="19" t="s">
        <v>197</v>
      </c>
      <c r="B262" s="69">
        <v>397</v>
      </c>
      <c r="C262" s="87">
        <v>5.34536151878282E-2</v>
      </c>
      <c r="D262" s="60">
        <v>43488578.509999998</v>
      </c>
      <c r="E262" s="68">
        <v>5.0544641231924599E-2</v>
      </c>
    </row>
    <row r="263" spans="1:5" s="12" customFormat="1" x14ac:dyDescent="0.25">
      <c r="A263" s="19" t="s">
        <v>198</v>
      </c>
      <c r="B263" s="69">
        <v>436</v>
      </c>
      <c r="C263" s="87">
        <v>5.87047259997307E-2</v>
      </c>
      <c r="D263" s="60">
        <v>46544635.090000004</v>
      </c>
      <c r="E263" s="68">
        <v>5.4096545863276099E-2</v>
      </c>
    </row>
    <row r="264" spans="1:5" s="12" customFormat="1" x14ac:dyDescent="0.25">
      <c r="A264" s="19" t="s">
        <v>199</v>
      </c>
      <c r="B264" s="69">
        <v>754</v>
      </c>
      <c r="C264" s="87">
        <v>0.10152147569678199</v>
      </c>
      <c r="D264" s="60">
        <v>72977178.239999905</v>
      </c>
      <c r="E264" s="68">
        <v>8.4817793973441399E-2</v>
      </c>
    </row>
    <row r="265" spans="1:5" s="12" customFormat="1" x14ac:dyDescent="0.25">
      <c r="A265" s="19" t="s">
        <v>200</v>
      </c>
      <c r="B265" s="69">
        <v>707</v>
      </c>
      <c r="C265" s="87">
        <v>9.5193213949104599E-2</v>
      </c>
      <c r="D265" s="60">
        <v>60293575.82</v>
      </c>
      <c r="E265" s="68">
        <v>7.0076265144214403E-2</v>
      </c>
    </row>
    <row r="266" spans="1:5" s="12" customFormat="1" x14ac:dyDescent="0.25">
      <c r="A266" s="19" t="s">
        <v>201</v>
      </c>
      <c r="B266" s="69">
        <v>499</v>
      </c>
      <c r="C266" s="87">
        <v>6.7187289618957896E-2</v>
      </c>
      <c r="D266" s="60">
        <v>35388531.640000097</v>
      </c>
      <c r="E266" s="68">
        <v>4.1130354147057499E-2</v>
      </c>
    </row>
    <row r="267" spans="1:5" s="12" customFormat="1" x14ac:dyDescent="0.25">
      <c r="A267" s="19" t="s">
        <v>202</v>
      </c>
      <c r="B267" s="69">
        <v>26</v>
      </c>
      <c r="C267" s="87">
        <v>3.50074054126835E-3</v>
      </c>
      <c r="D267" s="60">
        <v>2053266</v>
      </c>
      <c r="E267" s="68">
        <v>2.38641033759806E-3</v>
      </c>
    </row>
    <row r="268" spans="1:5" s="12" customFormat="1" x14ac:dyDescent="0.25">
      <c r="A268" s="19" t="s">
        <v>203</v>
      </c>
      <c r="B268" s="69">
        <v>0</v>
      </c>
      <c r="C268" s="87">
        <v>0</v>
      </c>
      <c r="D268" s="60">
        <v>0</v>
      </c>
      <c r="E268" s="68">
        <v>0</v>
      </c>
    </row>
    <row r="269" spans="1:5" s="12" customFormat="1" x14ac:dyDescent="0.25">
      <c r="A269" s="19" t="s">
        <v>204</v>
      </c>
      <c r="B269" s="69">
        <v>0</v>
      </c>
      <c r="C269" s="87">
        <v>0</v>
      </c>
      <c r="D269" s="60">
        <v>0</v>
      </c>
      <c r="E269" s="68">
        <v>0</v>
      </c>
    </row>
    <row r="270" spans="1:5" s="12" customFormat="1" ht="12.75" customHeight="1" thickBot="1" x14ac:dyDescent="0.3">
      <c r="A270" s="28" t="s">
        <v>59</v>
      </c>
      <c r="B270" s="70">
        <f>SUM(B257:B269)</f>
        <v>7427</v>
      </c>
      <c r="C270" s="71">
        <f>SUM(C257:C269)</f>
        <v>1</v>
      </c>
      <c r="D270" s="72">
        <f>SUM(D257:D269)</f>
        <v>860399390.52000117</v>
      </c>
      <c r="E270" s="71">
        <f>SUM(E257:E269)</f>
        <v>1.0000000000000007</v>
      </c>
    </row>
    <row r="271" spans="1:5" s="12" customFormat="1" ht="12.75" customHeight="1" thickTop="1" x14ac:dyDescent="0.25">
      <c r="B271" s="73"/>
      <c r="C271" s="73"/>
      <c r="D271" s="73"/>
      <c r="E271" s="73"/>
    </row>
    <row r="272" spans="1:5" s="12" customFormat="1" ht="13" x14ac:dyDescent="0.3">
      <c r="A272" s="29" t="s">
        <v>205</v>
      </c>
      <c r="B272" s="30" t="s">
        <v>103</v>
      </c>
      <c r="C272" s="30" t="s">
        <v>104</v>
      </c>
      <c r="D272" s="30" t="s">
        <v>105</v>
      </c>
      <c r="E272" s="30" t="s">
        <v>106</v>
      </c>
    </row>
    <row r="273" spans="1:5" s="12" customFormat="1" x14ac:dyDescent="0.25">
      <c r="A273" s="19" t="s">
        <v>206</v>
      </c>
      <c r="B273" s="69">
        <v>6727</v>
      </c>
      <c r="C273" s="68">
        <v>0.90574929311969798</v>
      </c>
      <c r="D273" s="60">
        <v>814496716.63999999</v>
      </c>
      <c r="E273" s="68">
        <v>0.946649574156185</v>
      </c>
    </row>
    <row r="274" spans="1:5" s="12" customFormat="1" x14ac:dyDescent="0.25">
      <c r="A274" s="19" t="s">
        <v>207</v>
      </c>
      <c r="B274" s="69">
        <v>214</v>
      </c>
      <c r="C274" s="68">
        <v>2.88137875319779E-2</v>
      </c>
      <c r="D274" s="60">
        <v>12063148.960000001</v>
      </c>
      <c r="E274" s="68">
        <v>1.4020406212409599E-2</v>
      </c>
    </row>
    <row r="275" spans="1:5" s="12" customFormat="1" x14ac:dyDescent="0.25">
      <c r="A275" s="19" t="s">
        <v>208</v>
      </c>
      <c r="B275" s="69">
        <v>4</v>
      </c>
      <c r="C275" s="68">
        <v>5.3857546788743801E-4</v>
      </c>
      <c r="D275" s="60">
        <v>400560.55</v>
      </c>
      <c r="E275" s="68">
        <v>4.65551875574799E-4</v>
      </c>
    </row>
    <row r="276" spans="1:5" s="12" customFormat="1" x14ac:dyDescent="0.25">
      <c r="A276" s="19" t="s">
        <v>316</v>
      </c>
      <c r="B276" s="69">
        <v>482</v>
      </c>
      <c r="C276" s="68">
        <v>6.4898343880436193E-2</v>
      </c>
      <c r="D276" s="60">
        <v>33438964.370000001</v>
      </c>
      <c r="E276" s="68">
        <v>3.88644677558296E-2</v>
      </c>
    </row>
    <row r="277" spans="1:5" s="12" customFormat="1" ht="12.75" customHeight="1" thickBot="1" x14ac:dyDescent="0.3">
      <c r="A277" s="28" t="s">
        <v>59</v>
      </c>
      <c r="B277" s="70">
        <f>SUM(B273:B276)</f>
        <v>7427</v>
      </c>
      <c r="C277" s="71">
        <f>SUM(C273:C276)</f>
        <v>0.99999999999999956</v>
      </c>
      <c r="D277" s="72">
        <f>SUM(D273:D276)</f>
        <v>860399390.51999998</v>
      </c>
      <c r="E277" s="71">
        <f>SUM(E273:E276)</f>
        <v>0.99999999999999911</v>
      </c>
    </row>
    <row r="278" spans="1:5" s="12" customFormat="1" ht="12.75" customHeight="1" thickTop="1" x14ac:dyDescent="0.25">
      <c r="B278" s="73"/>
      <c r="C278" s="73"/>
      <c r="D278" s="73"/>
      <c r="E278" s="73"/>
    </row>
    <row r="279" spans="1:5" s="12" customFormat="1" ht="13" x14ac:dyDescent="0.3">
      <c r="A279" s="29" t="s">
        <v>209</v>
      </c>
      <c r="B279" s="30" t="s">
        <v>103</v>
      </c>
      <c r="C279" s="30" t="s">
        <v>104</v>
      </c>
      <c r="D279" s="30" t="s">
        <v>105</v>
      </c>
      <c r="E279" s="30" t="s">
        <v>106</v>
      </c>
    </row>
    <row r="280" spans="1:5" s="12" customFormat="1" x14ac:dyDescent="0.25">
      <c r="A280" s="19" t="s">
        <v>210</v>
      </c>
      <c r="B280" s="69">
        <v>6978</v>
      </c>
      <c r="C280" s="68">
        <v>0.93954490372963495</v>
      </c>
      <c r="D280" s="60">
        <v>810928575.55999994</v>
      </c>
      <c r="E280" s="68">
        <v>0.94250249883359205</v>
      </c>
    </row>
    <row r="281" spans="1:5" s="12" customFormat="1" x14ac:dyDescent="0.25">
      <c r="A281" s="19" t="s">
        <v>211</v>
      </c>
      <c r="B281" s="69">
        <v>449</v>
      </c>
      <c r="C281" s="68">
        <v>6.0455096270364897E-2</v>
      </c>
      <c r="D281" s="60">
        <v>49470814.960000001</v>
      </c>
      <c r="E281" s="68">
        <v>5.7497501166407498E-2</v>
      </c>
    </row>
    <row r="282" spans="1:5" s="12" customFormat="1" x14ac:dyDescent="0.25">
      <c r="A282" s="19" t="s">
        <v>212</v>
      </c>
      <c r="B282" s="69">
        <v>0</v>
      </c>
      <c r="C282" s="68">
        <v>0</v>
      </c>
      <c r="D282" s="60">
        <v>0</v>
      </c>
      <c r="E282" s="68">
        <v>0</v>
      </c>
    </row>
    <row r="283" spans="1:5" s="12" customFormat="1" ht="12.75" customHeight="1" thickBot="1" x14ac:dyDescent="0.3">
      <c r="A283" s="28" t="s">
        <v>59</v>
      </c>
      <c r="B283" s="70">
        <f>SUM(B280:B282)</f>
        <v>7427</v>
      </c>
      <c r="C283" s="71">
        <f>SUM(C280:C282)</f>
        <v>0.99999999999999989</v>
      </c>
      <c r="D283" s="72">
        <f>SUM(D280:D282)</f>
        <v>860399390.51999998</v>
      </c>
      <c r="E283" s="71">
        <f>SUM(E280:E282)</f>
        <v>0.99999999999999956</v>
      </c>
    </row>
    <row r="284" spans="1:5" s="12" customFormat="1" ht="12.75" customHeight="1" thickTop="1" x14ac:dyDescent="0.25">
      <c r="B284" s="73"/>
      <c r="C284" s="73"/>
      <c r="D284" s="73"/>
      <c r="E284" s="73"/>
    </row>
    <row r="285" spans="1:5" s="12" customFormat="1" ht="13" x14ac:dyDescent="0.3">
      <c r="A285" s="29" t="s">
        <v>213</v>
      </c>
      <c r="B285" s="30" t="s">
        <v>103</v>
      </c>
      <c r="C285" s="30" t="s">
        <v>104</v>
      </c>
      <c r="D285" s="30" t="s">
        <v>105</v>
      </c>
      <c r="E285" s="30" t="s">
        <v>106</v>
      </c>
    </row>
    <row r="286" spans="1:5" s="12" customFormat="1" x14ac:dyDescent="0.25">
      <c r="A286" s="19" t="s">
        <v>214</v>
      </c>
      <c r="B286" s="69">
        <v>7427</v>
      </c>
      <c r="C286" s="68">
        <v>1</v>
      </c>
      <c r="D286" s="60">
        <v>860399390.51999903</v>
      </c>
      <c r="E286" s="68">
        <v>0.999999999999998</v>
      </c>
    </row>
    <row r="287" spans="1:5" s="12" customFormat="1" x14ac:dyDescent="0.25">
      <c r="A287" s="19" t="s">
        <v>215</v>
      </c>
      <c r="B287" s="69">
        <v>0</v>
      </c>
      <c r="C287" s="68">
        <v>0</v>
      </c>
      <c r="D287" s="60">
        <v>0</v>
      </c>
      <c r="E287" s="68">
        <v>0</v>
      </c>
    </row>
    <row r="288" spans="1:5" s="12" customFormat="1" x14ac:dyDescent="0.25">
      <c r="A288" s="19" t="s">
        <v>216</v>
      </c>
      <c r="B288" s="69">
        <v>0</v>
      </c>
      <c r="C288" s="68">
        <v>0</v>
      </c>
      <c r="D288" s="60">
        <v>0</v>
      </c>
      <c r="E288" s="68">
        <v>0</v>
      </c>
    </row>
    <row r="289" spans="1:5" s="12" customFormat="1" ht="12.75" customHeight="1" thickBot="1" x14ac:dyDescent="0.3">
      <c r="A289" s="28" t="s">
        <v>59</v>
      </c>
      <c r="B289" s="70">
        <f>SUM(B286:B288)</f>
        <v>7427</v>
      </c>
      <c r="C289" s="71">
        <f>SUM(C286:C288)</f>
        <v>1</v>
      </c>
      <c r="D289" s="72">
        <f>SUM(D286:D288)</f>
        <v>860399390.51999903</v>
      </c>
      <c r="E289" s="71">
        <f>SUM(E286:E288)</f>
        <v>0.999999999999998</v>
      </c>
    </row>
    <row r="290" spans="1:5" s="12" customFormat="1" ht="12.75" customHeight="1" thickTop="1" x14ac:dyDescent="0.25">
      <c r="B290" s="73"/>
      <c r="C290" s="73"/>
      <c r="D290" s="73"/>
      <c r="E290" s="73"/>
    </row>
    <row r="291" spans="1:5" s="12" customFormat="1" ht="13" x14ac:dyDescent="0.3">
      <c r="A291" s="29" t="s">
        <v>217</v>
      </c>
      <c r="B291" s="30" t="s">
        <v>103</v>
      </c>
      <c r="C291" s="30" t="s">
        <v>104</v>
      </c>
      <c r="D291" s="30" t="s">
        <v>105</v>
      </c>
      <c r="E291" s="30" t="s">
        <v>106</v>
      </c>
    </row>
    <row r="292" spans="1:5" s="12" customFormat="1" x14ac:dyDescent="0.25">
      <c r="A292" s="19" t="s">
        <v>218</v>
      </c>
      <c r="B292" s="69">
        <v>139</v>
      </c>
      <c r="C292" s="68">
        <v>1.8715497509088502E-2</v>
      </c>
      <c r="D292" s="60">
        <v>4756381.28</v>
      </c>
      <c r="E292" s="68">
        <v>5.5281086114268201E-3</v>
      </c>
    </row>
    <row r="293" spans="1:5" s="12" customFormat="1" x14ac:dyDescent="0.25">
      <c r="A293" s="19" t="s">
        <v>219</v>
      </c>
      <c r="B293" s="69">
        <v>202</v>
      </c>
      <c r="C293" s="68">
        <v>2.71980611283156E-2</v>
      </c>
      <c r="D293" s="60">
        <v>8643142.9600000009</v>
      </c>
      <c r="E293" s="68">
        <v>1.00455010257229E-2</v>
      </c>
    </row>
    <row r="294" spans="1:5" s="12" customFormat="1" x14ac:dyDescent="0.25">
      <c r="A294" s="19" t="s">
        <v>220</v>
      </c>
      <c r="B294" s="69">
        <v>676</v>
      </c>
      <c r="C294" s="68">
        <v>9.1019254072976993E-2</v>
      </c>
      <c r="D294" s="60">
        <v>44572714.130000003</v>
      </c>
      <c r="E294" s="68">
        <v>5.1804678874843899E-2</v>
      </c>
    </row>
    <row r="295" spans="1:5" s="12" customFormat="1" x14ac:dyDescent="0.25">
      <c r="A295" s="19" t="s">
        <v>221</v>
      </c>
      <c r="B295" s="69">
        <v>873</v>
      </c>
      <c r="C295" s="68">
        <v>0.117544095866433</v>
      </c>
      <c r="D295" s="60">
        <v>79774807.269999996</v>
      </c>
      <c r="E295" s="68">
        <v>9.2718344700112407E-2</v>
      </c>
    </row>
    <row r="296" spans="1:5" s="12" customFormat="1" x14ac:dyDescent="0.25">
      <c r="A296" s="19" t="s">
        <v>222</v>
      </c>
      <c r="B296" s="69">
        <v>1287</v>
      </c>
      <c r="C296" s="68">
        <v>0.17328665679278299</v>
      </c>
      <c r="D296" s="60">
        <v>142373320.25</v>
      </c>
      <c r="E296" s="68">
        <v>0.16547352522408701</v>
      </c>
    </row>
    <row r="297" spans="1:5" s="12" customFormat="1" x14ac:dyDescent="0.25">
      <c r="A297" s="19" t="s">
        <v>223</v>
      </c>
      <c r="B297" s="69">
        <v>1382</v>
      </c>
      <c r="C297" s="68">
        <v>0.18607782415511001</v>
      </c>
      <c r="D297" s="60">
        <v>177334676.65000001</v>
      </c>
      <c r="E297" s="68">
        <v>0.20610739454711199</v>
      </c>
    </row>
    <row r="298" spans="1:5" s="12" customFormat="1" x14ac:dyDescent="0.25">
      <c r="A298" s="19" t="s">
        <v>224</v>
      </c>
      <c r="B298" s="69">
        <v>1263</v>
      </c>
      <c r="C298" s="68">
        <v>0.17005520398545801</v>
      </c>
      <c r="D298" s="60">
        <v>173795870.03</v>
      </c>
      <c r="E298" s="68">
        <v>0.20199441322821399</v>
      </c>
    </row>
    <row r="299" spans="1:5" s="12" customFormat="1" x14ac:dyDescent="0.25">
      <c r="A299" s="19" t="s">
        <v>225</v>
      </c>
      <c r="B299" s="69">
        <v>1605</v>
      </c>
      <c r="C299" s="68">
        <v>0.216103406489834</v>
      </c>
      <c r="D299" s="60">
        <v>229148477.94999999</v>
      </c>
      <c r="E299" s="68">
        <v>0.26632803378848202</v>
      </c>
    </row>
    <row r="300" spans="1:5" s="12" customFormat="1" ht="12.75" customHeight="1" thickBot="1" x14ac:dyDescent="0.3">
      <c r="A300" s="28" t="s">
        <v>59</v>
      </c>
      <c r="B300" s="70">
        <f>SUM(B292:B299)</f>
        <v>7427</v>
      </c>
      <c r="C300" s="71">
        <f>SUM(C292:C299)</f>
        <v>0.99999999999999911</v>
      </c>
      <c r="D300" s="72">
        <f>SUM(D292:D299)</f>
        <v>860399390.51999998</v>
      </c>
      <c r="E300" s="71">
        <f>SUM(E292:E299)</f>
        <v>1.0000000000000011</v>
      </c>
    </row>
    <row r="301" spans="1:5" s="12" customFormat="1" ht="12.75" customHeight="1" thickTop="1" x14ac:dyDescent="0.25">
      <c r="B301" s="73"/>
      <c r="C301" s="73"/>
      <c r="D301" s="73"/>
      <c r="E301" s="73"/>
    </row>
    <row r="302" spans="1:5" s="12" customFormat="1" ht="13" x14ac:dyDescent="0.3">
      <c r="A302" s="29" t="s">
        <v>226</v>
      </c>
      <c r="B302" s="30" t="s">
        <v>103</v>
      </c>
      <c r="C302" s="30" t="s">
        <v>104</v>
      </c>
      <c r="D302" s="30" t="s">
        <v>105</v>
      </c>
      <c r="E302" s="30" t="s">
        <v>106</v>
      </c>
    </row>
    <row r="303" spans="1:5" s="12" customFormat="1" x14ac:dyDescent="0.25">
      <c r="A303" s="19" t="s">
        <v>227</v>
      </c>
      <c r="B303" s="69">
        <v>6395</v>
      </c>
      <c r="C303" s="68">
        <v>0.86104752928504102</v>
      </c>
      <c r="D303" s="60">
        <v>736405591.07000196</v>
      </c>
      <c r="E303" s="68">
        <v>0.85588809009376499</v>
      </c>
    </row>
    <row r="304" spans="1:5" s="12" customFormat="1" x14ac:dyDescent="0.25">
      <c r="A304" s="19" t="s">
        <v>228</v>
      </c>
      <c r="B304" s="69">
        <v>849</v>
      </c>
      <c r="C304" s="68">
        <v>0.114312643059109</v>
      </c>
      <c r="D304" s="60">
        <v>108326046.16</v>
      </c>
      <c r="E304" s="68">
        <v>0.125902048924664</v>
      </c>
    </row>
    <row r="305" spans="1:5" s="12" customFormat="1" x14ac:dyDescent="0.25">
      <c r="A305" s="19" t="s">
        <v>229</v>
      </c>
      <c r="B305" s="69">
        <v>14</v>
      </c>
      <c r="C305" s="68">
        <v>1.88501413760603E-3</v>
      </c>
      <c r="D305" s="60">
        <v>716102.65</v>
      </c>
      <c r="E305" s="68">
        <v>8.3229097776000205E-4</v>
      </c>
    </row>
    <row r="306" spans="1:5" s="12" customFormat="1" x14ac:dyDescent="0.25">
      <c r="A306" s="19" t="s">
        <v>230</v>
      </c>
      <c r="B306" s="69">
        <v>92</v>
      </c>
      <c r="C306" s="68">
        <v>1.2387235761411101E-2</v>
      </c>
      <c r="D306" s="60">
        <v>6414111</v>
      </c>
      <c r="E306" s="68">
        <v>7.4548065359780202E-3</v>
      </c>
    </row>
    <row r="307" spans="1:5" s="12" customFormat="1" x14ac:dyDescent="0.25">
      <c r="A307" s="19" t="s">
        <v>231</v>
      </c>
      <c r="B307" s="69">
        <v>0</v>
      </c>
      <c r="C307" s="68">
        <v>0</v>
      </c>
      <c r="D307" s="60">
        <v>0</v>
      </c>
      <c r="E307" s="68">
        <v>0</v>
      </c>
    </row>
    <row r="308" spans="1:5" s="12" customFormat="1" x14ac:dyDescent="0.25">
      <c r="A308" s="19" t="s">
        <v>185</v>
      </c>
      <c r="B308" s="69">
        <v>77</v>
      </c>
      <c r="C308" s="68">
        <v>1.03675777568332E-2</v>
      </c>
      <c r="D308" s="60">
        <v>8537539.6400000006</v>
      </c>
      <c r="E308" s="68">
        <v>9.9227634678357504E-3</v>
      </c>
    </row>
    <row r="309" spans="1:5" s="12" customFormat="1" ht="12.75" customHeight="1" thickBot="1" x14ac:dyDescent="0.3">
      <c r="A309" s="28" t="s">
        <v>59</v>
      </c>
      <c r="B309" s="70">
        <f>SUM(B303:B308)</f>
        <v>7427</v>
      </c>
      <c r="C309" s="71">
        <f>SUM(C303:C308)</f>
        <v>1.0000000000000004</v>
      </c>
      <c r="D309" s="72">
        <f>SUM(D303:D308)</f>
        <v>860399390.52000189</v>
      </c>
      <c r="E309" s="71">
        <f>SUM(E303:E308)</f>
        <v>1.0000000000000029</v>
      </c>
    </row>
    <row r="310" spans="1:5" s="12" customFormat="1" ht="12.75" customHeight="1" thickTop="1" x14ac:dyDescent="0.25">
      <c r="B310" s="73"/>
      <c r="C310" s="73"/>
      <c r="D310" s="73"/>
      <c r="E310" s="73"/>
    </row>
    <row r="311" spans="1:5" s="12" customFormat="1" ht="12.75" customHeight="1" x14ac:dyDescent="0.3">
      <c r="A311" s="11" t="s">
        <v>232</v>
      </c>
      <c r="B311" s="73"/>
      <c r="C311" s="73"/>
      <c r="D311" s="73"/>
      <c r="E311" s="73"/>
    </row>
    <row r="312" spans="1:5" s="12" customFormat="1" ht="12.75" customHeight="1" x14ac:dyDescent="0.25">
      <c r="A312" s="19" t="s">
        <v>233</v>
      </c>
      <c r="B312" s="59" t="s">
        <v>319</v>
      </c>
      <c r="C312" s="73"/>
      <c r="D312" s="73"/>
      <c r="E312" s="73"/>
    </row>
    <row r="313" spans="1:5" s="12" customFormat="1" ht="12.75" customHeight="1" x14ac:dyDescent="0.25">
      <c r="A313" s="19" t="s">
        <v>234</v>
      </c>
      <c r="B313" s="83">
        <v>46043</v>
      </c>
      <c r="C313" s="73"/>
      <c r="D313" s="73"/>
      <c r="E313" s="73"/>
    </row>
    <row r="314" spans="1:5" s="12" customFormat="1" ht="12.75" customHeight="1" x14ac:dyDescent="0.25">
      <c r="A314" s="19" t="s">
        <v>235</v>
      </c>
      <c r="B314" s="59" t="s">
        <v>320</v>
      </c>
      <c r="C314" s="73"/>
      <c r="D314" s="73"/>
      <c r="E314" s="73"/>
    </row>
    <row r="315" spans="1:5" s="12" customFormat="1" ht="12.75" customHeight="1" x14ac:dyDescent="0.25">
      <c r="A315" s="19" t="s">
        <v>236</v>
      </c>
      <c r="B315" s="59" t="s">
        <v>320</v>
      </c>
      <c r="C315" s="73"/>
      <c r="D315" s="73"/>
      <c r="E315" s="73"/>
    </row>
    <row r="316" spans="1:5" s="12" customFormat="1" ht="12.75" customHeight="1" x14ac:dyDescent="0.25">
      <c r="A316" s="19" t="s">
        <v>237</v>
      </c>
      <c r="B316" s="59" t="s">
        <v>321</v>
      </c>
      <c r="C316" s="73"/>
      <c r="D316" s="73"/>
      <c r="E316" s="73"/>
    </row>
    <row r="317" spans="1:5" s="12" customFormat="1" ht="12.75" customHeight="1" x14ac:dyDescent="0.25">
      <c r="A317" s="19" t="s">
        <v>238</v>
      </c>
      <c r="B317" s="84">
        <v>500000000</v>
      </c>
      <c r="C317" s="73"/>
      <c r="D317" s="73"/>
      <c r="E317" s="73"/>
    </row>
    <row r="318" spans="1:5" s="12" customFormat="1" ht="12.75" customHeight="1" x14ac:dyDescent="0.25">
      <c r="A318" s="19" t="s">
        <v>239</v>
      </c>
      <c r="B318" s="84">
        <v>500000000</v>
      </c>
      <c r="C318" s="73"/>
      <c r="D318" s="73"/>
      <c r="E318" s="73"/>
    </row>
    <row r="319" spans="1:5" s="12" customFormat="1" ht="12.75" customHeight="1" x14ac:dyDescent="0.25">
      <c r="A319" s="19" t="s">
        <v>240</v>
      </c>
      <c r="B319" s="59" t="s">
        <v>269</v>
      </c>
      <c r="C319" s="73"/>
      <c r="D319" s="73"/>
      <c r="E319" s="73"/>
    </row>
    <row r="320" spans="1:5" s="12" customFormat="1" ht="12.75" customHeight="1" x14ac:dyDescent="0.25">
      <c r="A320" s="19" t="s">
        <v>241</v>
      </c>
      <c r="B320" s="59" t="s">
        <v>322</v>
      </c>
      <c r="C320" s="73"/>
      <c r="D320" s="73"/>
      <c r="E320" s="73"/>
    </row>
    <row r="321" spans="1:5" s="12" customFormat="1" ht="12.75" customHeight="1" x14ac:dyDescent="0.25">
      <c r="A321" s="19" t="s">
        <v>242</v>
      </c>
      <c r="B321" s="83">
        <v>47869</v>
      </c>
      <c r="C321" s="73"/>
      <c r="D321" s="73"/>
      <c r="E321" s="73"/>
    </row>
    <row r="322" spans="1:5" s="12" customFormat="1" ht="12.75" customHeight="1" x14ac:dyDescent="0.25">
      <c r="A322" s="19" t="s">
        <v>243</v>
      </c>
      <c r="B322" s="83">
        <v>48234</v>
      </c>
      <c r="C322" s="73"/>
      <c r="D322" s="73"/>
      <c r="E322" s="73"/>
    </row>
    <row r="323" spans="1:5" s="12" customFormat="1" ht="12.75" customHeight="1" x14ac:dyDescent="0.25">
      <c r="A323" s="19" t="s">
        <v>244</v>
      </c>
      <c r="B323" s="35" t="s">
        <v>323</v>
      </c>
      <c r="C323" s="73"/>
      <c r="D323" s="73"/>
      <c r="E323" s="73"/>
    </row>
    <row r="324" spans="1:5" s="12" customFormat="1" ht="12.75" customHeight="1" x14ac:dyDescent="0.25">
      <c r="A324" s="19" t="s">
        <v>245</v>
      </c>
      <c r="B324" s="59" t="s">
        <v>324</v>
      </c>
      <c r="C324" s="73"/>
      <c r="D324" s="73"/>
      <c r="E324" s="73"/>
    </row>
    <row r="325" spans="1:5" s="12" customFormat="1" ht="12.75" customHeight="1" x14ac:dyDescent="0.25">
      <c r="A325" s="19" t="s">
        <v>246</v>
      </c>
      <c r="B325" s="59" t="s">
        <v>325</v>
      </c>
      <c r="C325" s="73"/>
      <c r="D325" s="73"/>
      <c r="E325" s="73"/>
    </row>
    <row r="326" spans="1:5" s="12" customFormat="1" ht="12.75" customHeight="1" x14ac:dyDescent="0.25">
      <c r="A326" s="19" t="s">
        <v>247</v>
      </c>
      <c r="B326" s="83">
        <v>46224</v>
      </c>
      <c r="C326" s="73"/>
      <c r="D326" s="73"/>
      <c r="E326" s="73"/>
    </row>
    <row r="327" spans="1:5" s="12" customFormat="1" ht="12.75" customHeight="1" x14ac:dyDescent="0.25">
      <c r="A327" s="19" t="s">
        <v>248</v>
      </c>
      <c r="B327" s="59" t="s">
        <v>326</v>
      </c>
      <c r="C327" s="73"/>
      <c r="D327" s="73"/>
      <c r="E327" s="73"/>
    </row>
    <row r="328" spans="1:5" s="12" customFormat="1" ht="12.75" customHeight="1" x14ac:dyDescent="0.25">
      <c r="A328" s="19" t="s">
        <v>249</v>
      </c>
      <c r="B328" s="59" t="s">
        <v>269</v>
      </c>
      <c r="C328" s="73"/>
      <c r="D328" s="73"/>
      <c r="E328" s="73"/>
    </row>
    <row r="329" spans="1:5" s="12" customFormat="1" ht="12.75" customHeight="1" x14ac:dyDescent="0.25">
      <c r="A329" s="19" t="s">
        <v>250</v>
      </c>
      <c r="B329" s="59" t="s">
        <v>269</v>
      </c>
      <c r="C329" s="73"/>
      <c r="D329" s="73"/>
      <c r="E329" s="73"/>
    </row>
    <row r="330" spans="1:5" s="12" customFormat="1" ht="12.75" customHeight="1" x14ac:dyDescent="0.25">
      <c r="A330" s="19" t="s">
        <v>251</v>
      </c>
      <c r="B330" s="59" t="s">
        <v>269</v>
      </c>
      <c r="C330" s="73"/>
      <c r="D330" s="73"/>
      <c r="E330" s="73"/>
    </row>
    <row r="331" spans="1:5" s="12" customFormat="1" ht="12.75" customHeight="1" x14ac:dyDescent="0.25">
      <c r="A331" s="19" t="s">
        <v>252</v>
      </c>
      <c r="B331" s="59" t="s">
        <v>269</v>
      </c>
      <c r="C331" s="73"/>
      <c r="D331" s="73"/>
      <c r="E331" s="73"/>
    </row>
    <row r="332" spans="1:5" s="12" customFormat="1" ht="12.75" customHeight="1" x14ac:dyDescent="0.25">
      <c r="A332" s="19" t="s">
        <v>253</v>
      </c>
      <c r="B332" s="59" t="s">
        <v>269</v>
      </c>
      <c r="C332" s="73"/>
      <c r="D332" s="73"/>
      <c r="E332" s="73"/>
    </row>
    <row r="333" spans="1:5" s="12" customFormat="1" ht="12.75" customHeight="1" x14ac:dyDescent="0.25">
      <c r="A333" s="19" t="s">
        <v>31</v>
      </c>
      <c r="B333" s="59" t="s">
        <v>269</v>
      </c>
      <c r="C333" s="73"/>
      <c r="D333" s="73"/>
      <c r="E333" s="73"/>
    </row>
    <row r="334" spans="1:5" s="12" customFormat="1" ht="12.75" customHeight="1" x14ac:dyDescent="0.25">
      <c r="A334" s="19" t="s">
        <v>32</v>
      </c>
      <c r="B334" s="59" t="s">
        <v>269</v>
      </c>
      <c r="C334" s="73"/>
      <c r="D334" s="73"/>
      <c r="E334" s="73"/>
    </row>
    <row r="335" spans="1:5" s="12" customFormat="1" ht="12.75" customHeight="1" x14ac:dyDescent="0.25">
      <c r="A335" s="19" t="s">
        <v>254</v>
      </c>
      <c r="B335" s="59" t="s">
        <v>269</v>
      </c>
      <c r="C335" s="73"/>
      <c r="D335" s="73"/>
      <c r="E335" s="73"/>
    </row>
    <row r="336" spans="1:5" s="12" customFormat="1" ht="12.75" customHeight="1" x14ac:dyDescent="0.25">
      <c r="B336" s="73"/>
      <c r="C336" s="73"/>
      <c r="D336" s="73"/>
      <c r="E336" s="73"/>
    </row>
    <row r="337" spans="1:7" s="12" customFormat="1" ht="13" x14ac:dyDescent="0.3">
      <c r="A337" s="11" t="s">
        <v>255</v>
      </c>
    </row>
    <row r="338" spans="1:7" s="12" customFormat="1" ht="37.5" x14ac:dyDescent="0.25">
      <c r="A338" s="30" t="s">
        <v>256</v>
      </c>
      <c r="B338" s="30" t="s">
        <v>257</v>
      </c>
      <c r="C338" s="31" t="s">
        <v>258</v>
      </c>
      <c r="D338" s="31" t="s">
        <v>259</v>
      </c>
      <c r="E338" s="31" t="s">
        <v>260</v>
      </c>
      <c r="F338" s="32"/>
      <c r="G338" s="32"/>
    </row>
    <row r="339" spans="1:7" s="12" customFormat="1" ht="71.5" customHeight="1" x14ac:dyDescent="0.25">
      <c r="A339" s="89" t="s">
        <v>359</v>
      </c>
      <c r="B339" s="88" t="s">
        <v>374</v>
      </c>
      <c r="C339" s="88" t="s">
        <v>360</v>
      </c>
      <c r="D339" s="89" t="s">
        <v>339</v>
      </c>
      <c r="E339" s="88" t="s">
        <v>361</v>
      </c>
    </row>
    <row r="340" spans="1:7" s="12" customFormat="1" ht="72.5" customHeight="1" x14ac:dyDescent="0.25">
      <c r="A340" s="89" t="s">
        <v>362</v>
      </c>
      <c r="B340" s="88" t="s">
        <v>363</v>
      </c>
      <c r="C340" s="88" t="s">
        <v>338</v>
      </c>
      <c r="D340" s="89" t="s">
        <v>339</v>
      </c>
      <c r="E340" s="88" t="s">
        <v>364</v>
      </c>
    </row>
    <row r="341" spans="1:7" s="12" customFormat="1" ht="71" customHeight="1" x14ac:dyDescent="0.25">
      <c r="A341" s="89" t="s">
        <v>336</v>
      </c>
      <c r="B341" s="88" t="s">
        <v>337</v>
      </c>
      <c r="C341" s="88" t="s">
        <v>338</v>
      </c>
      <c r="D341" s="89" t="s">
        <v>339</v>
      </c>
      <c r="E341" s="88" t="s">
        <v>365</v>
      </c>
    </row>
    <row r="342" spans="1:7" s="12" customFormat="1" ht="73.5" customHeight="1" x14ac:dyDescent="0.25">
      <c r="A342" s="89" t="s">
        <v>340</v>
      </c>
      <c r="B342" s="88" t="s">
        <v>341</v>
      </c>
      <c r="C342" s="88" t="s">
        <v>338</v>
      </c>
      <c r="D342" s="89" t="s">
        <v>339</v>
      </c>
      <c r="E342" s="88" t="s">
        <v>378</v>
      </c>
    </row>
    <row r="343" spans="1:7" s="12" customFormat="1" ht="95" customHeight="1" x14ac:dyDescent="0.25">
      <c r="A343" s="89" t="s">
        <v>342</v>
      </c>
      <c r="B343" s="88" t="s">
        <v>343</v>
      </c>
      <c r="C343" s="88" t="s">
        <v>375</v>
      </c>
      <c r="D343" s="89" t="s">
        <v>339</v>
      </c>
      <c r="E343" s="88" t="s">
        <v>366</v>
      </c>
    </row>
    <row r="344" spans="1:7" s="12" customFormat="1" ht="56" customHeight="1" x14ac:dyDescent="0.25">
      <c r="A344" s="89" t="s">
        <v>44</v>
      </c>
      <c r="B344" s="88" t="s">
        <v>344</v>
      </c>
      <c r="C344" s="88" t="s">
        <v>345</v>
      </c>
      <c r="D344" s="89" t="s">
        <v>339</v>
      </c>
      <c r="E344" s="88" t="s">
        <v>367</v>
      </c>
    </row>
    <row r="345" spans="1:7" s="12" customFormat="1" ht="123.5" customHeight="1" x14ac:dyDescent="0.25">
      <c r="A345" s="89" t="s">
        <v>346</v>
      </c>
      <c r="B345" s="88" t="s">
        <v>347</v>
      </c>
      <c r="C345" s="88" t="s">
        <v>348</v>
      </c>
      <c r="D345" s="89" t="s">
        <v>339</v>
      </c>
      <c r="E345" s="88" t="s">
        <v>368</v>
      </c>
    </row>
    <row r="346" spans="1:7" s="12" customFormat="1" ht="37.5" x14ac:dyDescent="0.25">
      <c r="A346" s="89" t="s">
        <v>349</v>
      </c>
      <c r="B346" s="88" t="s">
        <v>350</v>
      </c>
      <c r="C346" s="88" t="s">
        <v>350</v>
      </c>
      <c r="D346" s="89" t="s">
        <v>339</v>
      </c>
      <c r="E346" s="88" t="s">
        <v>369</v>
      </c>
    </row>
    <row r="347" spans="1:7" s="12" customFormat="1" ht="50" x14ac:dyDescent="0.25">
      <c r="A347" s="89" t="s">
        <v>351</v>
      </c>
      <c r="B347" s="88" t="s">
        <v>352</v>
      </c>
      <c r="C347" s="88" t="s">
        <v>353</v>
      </c>
      <c r="D347" s="89" t="s">
        <v>339</v>
      </c>
      <c r="E347" s="88" t="s">
        <v>370</v>
      </c>
    </row>
    <row r="348" spans="1:7" s="12" customFormat="1" ht="187.5" x14ac:dyDescent="0.25">
      <c r="A348" s="89" t="s">
        <v>354</v>
      </c>
      <c r="B348" s="88" t="s">
        <v>355</v>
      </c>
      <c r="C348" s="88" t="s">
        <v>355</v>
      </c>
      <c r="D348" s="89" t="s">
        <v>339</v>
      </c>
      <c r="E348" s="88" t="s">
        <v>371</v>
      </c>
    </row>
    <row r="349" spans="1:7" s="12" customFormat="1" ht="29.5" customHeight="1" x14ac:dyDescent="0.25">
      <c r="A349" s="89" t="s">
        <v>356</v>
      </c>
      <c r="B349" s="88" t="s">
        <v>357</v>
      </c>
      <c r="C349" s="88" t="s">
        <v>376</v>
      </c>
      <c r="D349" s="89" t="s">
        <v>334</v>
      </c>
      <c r="E349" s="88" t="s">
        <v>372</v>
      </c>
    </row>
    <row r="350" spans="1:7" s="12" customFormat="1" ht="46" customHeight="1" x14ac:dyDescent="0.25">
      <c r="A350" s="89" t="s">
        <v>358</v>
      </c>
      <c r="B350" s="88" t="s">
        <v>357</v>
      </c>
      <c r="C350" s="88" t="s">
        <v>377</v>
      </c>
      <c r="D350" s="89" t="s">
        <v>339</v>
      </c>
      <c r="E350" s="88" t="s">
        <v>373</v>
      </c>
    </row>
    <row r="351" spans="1:7" s="12" customFormat="1" x14ac:dyDescent="0.25"/>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sheetData>
  <mergeCells count="9">
    <mergeCell ref="F148:J148"/>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Adam Salamon</cp:lastModifiedBy>
  <cp:lastPrinted>2016-06-21T10:44:13Z</cp:lastPrinted>
  <dcterms:created xsi:type="dcterms:W3CDTF">2011-12-02T11:31:09Z</dcterms:created>
  <dcterms:modified xsi:type="dcterms:W3CDTF">2026-06-22T08:32:38Z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45475c-163e-4b7a-b48e-e798e9c0a218_Enabled">
    <vt:lpwstr>true</vt:lpwstr>
  </property>
  <property fmtid="{D5CDD505-2E9C-101B-9397-08002B2CF9AE}" pid="3" name="MSIP_Label_cb45475c-163e-4b7a-b48e-e798e9c0a218_SetDate">
    <vt:lpwstr>2026-03-17T10:12:42Z</vt:lpwstr>
  </property>
  <property fmtid="{D5CDD505-2E9C-101B-9397-08002B2CF9AE}" pid="4" name="MSIP_Label_cb45475c-163e-4b7a-b48e-e798e9c0a218_Method">
    <vt:lpwstr>Privileged</vt:lpwstr>
  </property>
  <property fmtid="{D5CDD505-2E9C-101B-9397-08002B2CF9AE}" pid="5" name="MSIP_Label_cb45475c-163e-4b7a-b48e-e798e9c0a218_Name">
    <vt:lpwstr>Internal</vt:lpwstr>
  </property>
  <property fmtid="{D5CDD505-2E9C-101B-9397-08002B2CF9AE}" pid="6" name="MSIP_Label_cb45475c-163e-4b7a-b48e-e798e9c0a218_SiteId">
    <vt:lpwstr>83c9b2db-2a15-4eed-8c33-618567b8e797</vt:lpwstr>
  </property>
  <property fmtid="{D5CDD505-2E9C-101B-9397-08002B2CF9AE}" pid="7" name="MSIP_Label_cb45475c-163e-4b7a-b48e-e798e9c0a218_ActionId">
    <vt:lpwstr>be6ddfdd-d1b4-411d-818e-945502409b52</vt:lpwstr>
  </property>
  <property fmtid="{D5CDD505-2E9C-101B-9397-08002B2CF9AE}" pid="8" name="MSIP_Label_cb45475c-163e-4b7a-b48e-e798e9c0a218_ContentBits">
    <vt:lpwstr>0</vt:lpwstr>
  </property>
  <property fmtid="{D5CDD505-2E9C-101B-9397-08002B2CF9AE}" pid="9" name="MSIP_Label_cb45475c-163e-4b7a-b48e-e798e9c0a218_Tag">
    <vt:lpwstr>10, 0, 1, 1</vt:lpwstr>
  </property>
</Properties>
</file>