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DALEXANDER\Downloads\"/>
    </mc:Choice>
  </mc:AlternateContent>
  <xr:revisionPtr revIDLastSave="0" documentId="13_ncr:1_{E6D32116-D3DD-4E69-974A-9D04D00C5641}" xr6:coauthVersionLast="47" xr6:coauthVersionMax="47" xr10:uidLastSave="{00000000-0000-0000-0000-000000000000}"/>
  <bookViews>
    <workbookView xWindow="-15084" yWindow="2196" windowWidth="12960" windowHeight="22200" xr2:uid="{00000000-000D-0000-FFFF-FFFF00000000}"/>
  </bookViews>
  <sheets>
    <sheet name="Sheet1" sheetId="1" r:id="rId1"/>
  </sheets>
  <definedNames>
    <definedName name="_xlnm._FilterDatabase" localSheetId="0" hidden="1">Sheet1!$A$303:$E$310</definedName>
    <definedName name="_xlnm.Print_Area" localSheetId="0">Sheet1!$A$1:$L$351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5" i="1" l="1"/>
  <c r="B207" i="1"/>
  <c r="B171" i="1"/>
  <c r="B160" i="1" l="1"/>
  <c r="B189" i="1"/>
  <c r="B69" i="1"/>
  <c r="C144" i="1" l="1"/>
  <c r="C146" i="1"/>
  <c r="E144" i="1"/>
  <c r="E146" i="1"/>
  <c r="E143" i="1"/>
  <c r="C143" i="1"/>
  <c r="B42" i="1"/>
  <c r="B71" i="1" l="1"/>
  <c r="B78" i="1" s="1"/>
  <c r="B79" i="1" s="1"/>
  <c r="B52" i="1"/>
  <c r="B81" i="1" s="1"/>
  <c r="B82" i="1"/>
  <c r="B64" i="1" l="1"/>
  <c r="B67" i="1" s="1"/>
  <c r="E189" i="1" l="1"/>
  <c r="C189" i="1"/>
  <c r="C301" i="1" l="1"/>
  <c r="H160" i="1"/>
  <c r="C207" i="1"/>
  <c r="E160" i="1"/>
  <c r="C284" i="1"/>
  <c r="C290" i="1"/>
  <c r="E290" i="1"/>
  <c r="E255" i="1"/>
  <c r="C278" i="1"/>
  <c r="C310" i="1"/>
  <c r="E310" i="1"/>
  <c r="C160" i="1"/>
  <c r="E207" i="1"/>
  <c r="E278" i="1"/>
  <c r="B230" i="1"/>
  <c r="E301" i="1"/>
  <c r="E230" i="1"/>
  <c r="C271" i="1"/>
  <c r="C171" i="1"/>
  <c r="E271" i="1"/>
  <c r="E171" i="1"/>
  <c r="C230" i="1"/>
  <c r="D230" i="1"/>
  <c r="E248" i="1"/>
  <c r="E284" i="1"/>
  <c r="C248" i="1"/>
  <c r="D310" i="1" l="1"/>
  <c r="B310" i="1"/>
  <c r="D301" i="1"/>
  <c r="B301" i="1"/>
  <c r="D290" i="1"/>
  <c r="B290" i="1"/>
  <c r="D284" i="1"/>
  <c r="B284" i="1"/>
  <c r="D278" i="1"/>
  <c r="B278" i="1"/>
  <c r="D271" i="1"/>
  <c r="B271" i="1"/>
  <c r="D255" i="1"/>
  <c r="B255" i="1"/>
  <c r="D248" i="1"/>
  <c r="B248" i="1"/>
  <c r="D207" i="1"/>
  <c r="D189" i="1"/>
  <c r="D171" i="1"/>
  <c r="J160" i="1"/>
  <c r="F160" i="1"/>
  <c r="D160" i="1"/>
  <c r="B93" i="1"/>
</calcChain>
</file>

<file path=xl/sharedStrings.xml><?xml version="1.0" encoding="utf-8"?>
<sst xmlns="http://schemas.openxmlformats.org/spreadsheetml/2006/main" count="630" uniqueCount="377">
  <si>
    <t>RCB 3 Annex 2D: Asset Pool Notification Form</t>
  </si>
  <si>
    <t>Completing the form</t>
  </si>
  <si>
    <t>Warning</t>
  </si>
  <si>
    <t>Knowingly or recklessly giving us false or misleading information may be a criminal offence (Regulation 38 of the RCB Regulations and section 398 of the Financial Services and Markets Act 2000).</t>
  </si>
  <si>
    <t>Sending the form</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</si>
  <si>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</si>
  <si>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</si>
  <si>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</si>
  <si>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</si>
  <si>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</si>
  <si>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</si>
  <si>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</si>
  <si>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</si>
  <si>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</si>
  <si>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</si>
  <si>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Fitch</t>
  </si>
  <si>
    <t>Moody's</t>
  </si>
  <si>
    <t>Rating trigger</t>
  </si>
  <si>
    <t>Current rating</t>
  </si>
  <si>
    <t>Covered bonds</t>
  </si>
  <si>
    <t>Issuer</t>
  </si>
  <si>
    <t>Seller(s)</t>
  </si>
  <si>
    <t>Cash manager</t>
  </si>
  <si>
    <t>Account bank</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</si>
  <si>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</si>
  <si>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</si>
  <si>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</si>
  <si>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</si>
  <si>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</si>
  <si>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</si>
  <si>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</si>
  <si>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</si>
  <si>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</si>
  <si>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</si>
  <si>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</si>
  <si>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</si>
  <si>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</si>
  <si>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</si>
  <si>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</si>
  <si>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</si>
  <si>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</si>
  <si>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</si>
  <si>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</si>
  <si>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</si>
  <si>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</si>
  <si>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Value</t>
  </si>
  <si>
    <t>Description (please edit if different)</t>
  </si>
  <si>
    <t>A</t>
  </si>
  <si>
    <t>Adjusted current balance</t>
  </si>
  <si>
    <t>B</t>
  </si>
  <si>
    <t>Principal collections not yet applied</t>
  </si>
  <si>
    <t>C</t>
  </si>
  <si>
    <t>Qualifying additional collateral</t>
  </si>
  <si>
    <t>D</t>
  </si>
  <si>
    <t>Substitute assets</t>
  </si>
  <si>
    <t>X</t>
  </si>
  <si>
    <t>Y</t>
  </si>
  <si>
    <t>Set-off</t>
  </si>
  <si>
    <t>Negative carry</t>
  </si>
  <si>
    <t>Total</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</si>
  <si>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</si>
  <si>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</si>
  <si>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</si>
  <si>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</si>
  <si>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</si>
  <si>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</si>
  <si>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</si>
  <si>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</si>
  <si>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</si>
  <si>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</si>
  <si>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</si>
  <si>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</si>
  <si>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</si>
  <si>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</si>
  <si>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</si>
  <si>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</si>
  <si>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</si>
  <si>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</si>
  <si>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</si>
  <si>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</si>
  <si>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</si>
  <si>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</si>
  <si>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</si>
  <si>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</si>
  <si>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</si>
  <si>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</si>
  <si>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</si>
  <si>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</si>
  <si>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</si>
  <si>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</si>
  <si>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</si>
  <si>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</si>
  <si>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</si>
  <si>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</si>
  <si>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</si>
  <si>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</si>
  <si>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Moody's Timely Payment Indicator</t>
  </si>
  <si>
    <t>Moody's Collateral Score (%)</t>
  </si>
  <si>
    <t>Mortgage collections</t>
  </si>
  <si>
    <t>Mortgage collections (scheduled - interest)</t>
  </si>
  <si>
    <t>Mortgage collections (scheduled - principal)</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</si>
  <si>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</si>
  <si>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</si>
  <si>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</si>
  <si>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</si>
  <si>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</si>
  <si>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</si>
  <si>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</si>
  <si>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</si>
  <si>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</si>
  <si>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</si>
  <si>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</si>
  <si>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</si>
  <si>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</si>
  <si>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Remaining teaser period (months)</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</si>
  <si>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</si>
  <si>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</si>
  <si>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</si>
  <si>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</si>
  <si>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</si>
  <si>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</si>
  <si>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</si>
  <si>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</si>
  <si>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</si>
  <si>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</si>
  <si>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</si>
  <si>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</si>
  <si>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</si>
  <si>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</si>
  <si>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</si>
  <si>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</si>
  <si>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</si>
  <si>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</si>
  <si>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</si>
  <si>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</si>
  <si>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</si>
  <si>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</si>
  <si>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</si>
  <si>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</si>
  <si>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</si>
  <si>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</si>
  <si>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</si>
  <si>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</si>
  <si>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</si>
  <si>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</si>
  <si>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</si>
  <si>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</si>
  <si>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</si>
  <si>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</si>
  <si>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</si>
  <si>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</si>
  <si>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</si>
  <si>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</si>
  <si>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</si>
  <si>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</si>
  <si>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</si>
  <si>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</si>
  <si>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</si>
  <si>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</si>
  <si>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</si>
  <si>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</si>
  <si>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</si>
  <si>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</si>
  <si>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</si>
  <si>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</si>
  <si>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</si>
  <si>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</si>
  <si>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</si>
  <si>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</si>
  <si>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</si>
  <si>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</si>
  <si>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</si>
  <si>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East Anglia</t>
  </si>
  <si>
    <t>East Midlands</t>
  </si>
  <si>
    <t>London</t>
  </si>
  <si>
    <t>North</t>
  </si>
  <si>
    <t>North West</t>
  </si>
  <si>
    <t>Northern Ireland</t>
  </si>
  <si>
    <t>Outer Metro</t>
  </si>
  <si>
    <t>South East</t>
  </si>
  <si>
    <t>South West</t>
  </si>
  <si>
    <t>Scotland</t>
  </si>
  <si>
    <t>Wales</t>
  </si>
  <si>
    <t>West Midlands</t>
  </si>
  <si>
    <t>Yorkshire</t>
  </si>
  <si>
    <t>Other</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</si>
  <si>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</si>
  <si>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</si>
  <si>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</si>
  <si>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</si>
  <si>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</si>
  <si>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</si>
  <si>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</si>
  <si>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</si>
  <si>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</si>
  <si>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</si>
  <si>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</si>
  <si>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</si>
  <si>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</si>
  <si>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</si>
  <si>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</si>
  <si>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</si>
  <si>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</si>
  <si>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</si>
  <si>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</si>
  <si>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</si>
  <si>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</si>
  <si>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</si>
  <si>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</si>
  <si>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</si>
  <si>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</si>
  <si>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</si>
  <si>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</si>
  <si>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</si>
  <si>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</si>
  <si>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</si>
  <si>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</si>
  <si>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</si>
  <si>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</si>
  <si>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</si>
  <si>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</si>
  <si>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</si>
  <si>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</si>
  <si>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</si>
  <si>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</si>
  <si>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</si>
  <si>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</si>
  <si>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</si>
  <si>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</si>
  <si>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</si>
  <si>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</si>
  <si>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</si>
  <si>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r>
      <t>Covered Bonds Outstanding, Associated Derivatives</t>
    </r>
    <r>
      <rPr>
        <b/>
        <sz val="10"/>
        <rFont val="Arial"/>
        <family val="2"/>
      </rPr>
      <t xml:space="preserve"> (please disclose for all bonds outstanding)</t>
    </r>
  </si>
  <si>
    <t>Series</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</si>
  <si>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</si>
  <si>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</si>
  <si>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</si>
  <si>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</si>
  <si>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</si>
  <si>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</si>
  <si>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</si>
  <si>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</si>
  <si>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</si>
  <si>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</si>
  <si>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</si>
  <si>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</si>
  <si>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</si>
  <si>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</si>
  <si>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</si>
  <si>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</si>
  <si>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</si>
  <si>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</si>
  <si>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</si>
  <si>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</si>
  <si>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</si>
  <si>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</si>
  <si>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</si>
  <si>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</si>
  <si>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</si>
  <si>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</si>
  <si>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</si>
  <si>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 Current rate</t>
  </si>
  <si>
    <t xml:space="preserve">% Current margin </t>
  </si>
  <si>
    <t>% Reversionary margin</t>
  </si>
  <si>
    <t>% Initial rate</t>
  </si>
  <si>
    <t>Fitch Discontinuity Cap</t>
  </si>
  <si>
    <t>Regulated Covered Bonds Team
Prudential Specialists Department
Financial Conduct Authority
12 Endeavour Square
London
E20 1JN</t>
  </si>
  <si>
    <t>Principality Building Society</t>
  </si>
  <si>
    <t>Prinncipality Covered Bond LLP</t>
  </si>
  <si>
    <t>Lauren Palmer
Lauren.palmer@principality.co.uk</t>
  </si>
  <si>
    <t>HSBC</t>
  </si>
  <si>
    <t>N/A</t>
  </si>
  <si>
    <t>A / F1</t>
  </si>
  <si>
    <t>F1+/AA-</t>
  </si>
  <si>
    <t>A3</t>
  </si>
  <si>
    <t>P-1/Aa3</t>
  </si>
  <si>
    <t>BBB-</t>
  </si>
  <si>
    <t>Baa3(cr)</t>
  </si>
  <si>
    <t>P-1/A2</t>
  </si>
  <si>
    <t>ii</t>
  </si>
  <si>
    <t>F1/BBB+</t>
  </si>
  <si>
    <t>https://www.euroabs.com/IH.aspx?d=26752
https://www.principality.co.uk/home/corporate-governance/investor-relations</t>
  </si>
  <si>
    <t>(a) Revenue Receipts - Interest received from Borrowers</t>
  </si>
  <si>
    <t>(b) Interest received</t>
  </si>
  <si>
    <t>(c) Excess Reserve Fund</t>
  </si>
  <si>
    <t xml:space="preserve">(d) Other Revenue Receipts </t>
  </si>
  <si>
    <t>(e) Excess Required Coupon Amount</t>
  </si>
  <si>
    <t>(f) Reserve Ledger credit amounts following Notice to Pay</t>
  </si>
  <si>
    <t xml:space="preserve"> LESS</t>
  </si>
  <si>
    <t>(g) Amounts Belonging to Third Parties</t>
  </si>
  <si>
    <t>(h) Required Coupon Amount</t>
  </si>
  <si>
    <t>(i) Interest Accumulation Ledger</t>
  </si>
  <si>
    <t>Total Available Revenue Receipts</t>
  </si>
  <si>
    <t>PRE-ACCELERATION REVENUE PRIORITY OF PAYMENTS</t>
  </si>
  <si>
    <t>(a)  Fees, costs and expenses of the Trustee;</t>
  </si>
  <si>
    <t>(b)  Costs and fees of the Agents, any third parties, amounts required to discharge any liability of the Issuer for corporation tax.</t>
  </si>
  <si>
    <t>(c)  Costs and fees of each of the Servicer, Back-Up Administrator Facilitator, Cash Manager, Account Bank, Custodian, and, where applicable, Back-Up Administrator and Back-Up Cash Manager;</t>
  </si>
  <si>
    <t>(d)  Asset swap payment</t>
  </si>
  <si>
    <t>(e)  Term Advance/Liability swap payment representing the bond interest;</t>
  </si>
  <si>
    <t>(f)  Transaction Accounts</t>
  </si>
  <si>
    <t>(g) Reserve Fund</t>
  </si>
  <si>
    <t>(h) Excluded Swap Termination Amounts</t>
  </si>
  <si>
    <t>(i)  Indemnity amount to the Asset Pool Monitor</t>
  </si>
  <si>
    <t>(j)  Credit to the Coupon Payment Ledger</t>
  </si>
  <si>
    <t>(k)  Deferred Consideration to the seller</t>
  </si>
  <si>
    <t>(l)  Liquidation Members Fee</t>
  </si>
  <si>
    <t>(m)  Members Profit</t>
  </si>
  <si>
    <t>Revenue priority of payments total</t>
  </si>
  <si>
    <t>(a) Scheduled amounts received from Borrowers</t>
  </si>
  <si>
    <t>(b) Term Advance/Cash Capital Contributions/Sale of Selected Loans</t>
  </si>
  <si>
    <t>Total Available Principal Receipts</t>
  </si>
  <si>
    <t>PRE-ACCELERATION PRINCIPAL PRIORITY OF PAYMENTS</t>
  </si>
  <si>
    <t>(a) Purchase of New Loans or Substitution Assets</t>
  </si>
  <si>
    <t>(b) Deposit Principal Receipts in the Transaction Account.</t>
  </si>
  <si>
    <t>(c) (i) Amounts due to the Covered Bond Swap Providers</t>
  </si>
  <si>
    <t xml:space="preserve">     (ii) Amounts due on the Term Advance</t>
  </si>
  <si>
    <t xml:space="preserve">     (iIi) Accumulation Series of Covered Bonds</t>
  </si>
  <si>
    <t>(d) Capital Distribution to Members</t>
  </si>
  <si>
    <t>Principal priority of payments total</t>
  </si>
  <si>
    <t>Probable- High</t>
  </si>
  <si>
    <t>-</t>
  </si>
  <si>
    <t>Yes</t>
  </si>
  <si>
    <t>€5bn</t>
  </si>
  <si>
    <t>AAA ("EXP")</t>
  </si>
  <si>
    <t>Aaa ("EXP")</t>
  </si>
  <si>
    <t>Discount</t>
  </si>
  <si>
    <t>Send this form to us by email to rcb@fca.org.uk.</t>
  </si>
  <si>
    <r>
      <t xml:space="preserve">Please complete all fields in </t>
    </r>
    <r>
      <rPr>
        <sz val="10"/>
        <color indexed="44"/>
        <rFont val="Arial"/>
        <family val="2"/>
      </rPr>
      <t>blue</t>
    </r>
    <r>
      <rPr>
        <sz val="10"/>
        <rFont val="Arial"/>
        <family val="2"/>
      </rPr>
      <t xml:space="preserve">. 
Unless specified otherwise, please report data as of the </t>
    </r>
    <r>
      <rPr>
        <i/>
        <sz val="10"/>
        <rFont val="Arial"/>
        <family val="2"/>
      </rPr>
      <t>End Date of reporting period</t>
    </r>
    <r>
      <rPr>
        <sz val="10"/>
        <rFont val="Arial"/>
        <family val="2"/>
      </rPr>
      <t xml:space="preserve">.
This Asset Notification Form </t>
    </r>
    <r>
      <rPr>
        <b/>
        <sz val="10"/>
        <rFont val="Arial"/>
        <family val="2"/>
      </rPr>
      <t xml:space="preserve">must be submitted each month and published by the issuer.
</t>
    </r>
    <r>
      <rPr>
        <sz val="10"/>
        <rFont val="Arial"/>
        <family val="2"/>
      </rPr>
      <t xml:space="preserve">
This form must also be sent </t>
    </r>
    <r>
      <rPr>
        <b/>
        <sz val="10"/>
        <rFont val="Arial"/>
        <family val="2"/>
      </rPr>
      <t xml:space="preserve">at least five business days prior to any proposed assets transfer </t>
    </r>
    <r>
      <rPr>
        <sz val="10"/>
        <rFont val="Arial"/>
        <family val="2"/>
      </rPr>
      <t xml:space="preserve">(giving details of the size and composition of the transfer) </t>
    </r>
    <r>
      <rPr>
        <b/>
        <sz val="10"/>
        <rFont val="Arial"/>
        <family val="2"/>
      </rPr>
      <t>when such transfer changes the level of over collateralisation by 5% or more.</t>
    </r>
  </si>
  <si>
    <t>0</t>
  </si>
  <si>
    <t>90.00%</t>
  </si>
  <si>
    <t>EUR</t>
  </si>
  <si>
    <t/>
  </si>
  <si>
    <t>£0</t>
  </si>
  <si>
    <t>Principality Trigger (Issuer of Default)</t>
  </si>
  <si>
    <t>Principality's Failure to pay on Covered Bonds or Principality's insolvency.
See 'Terms and Conditions of the Covered Bonds' 9(a).</t>
  </si>
  <si>
    <t>Principality's Failure to pay on Covered Bonds or Principality's insolvency</t>
  </si>
  <si>
    <t>No</t>
  </si>
  <si>
    <t>Triggers a notice to pay on the LLP</t>
  </si>
  <si>
    <t>Seller Trigger</t>
  </si>
  <si>
    <t>Seller ratings fall below required levels.</t>
  </si>
  <si>
    <t>Baa3(cr)/BBB-</t>
  </si>
  <si>
    <t>Triggers the requirement to prepare perfection of title documents but not the steps necessary to perfect legal title</t>
  </si>
  <si>
    <t>Servicer Trigger</t>
  </si>
  <si>
    <t>Servicer's ratings fall below required levels</t>
  </si>
  <si>
    <t>Appoint Back-Up Servicer within 60 days upon breach with the assistance of the Back-up servicer Facilitator</t>
  </si>
  <si>
    <t>Cash Management Trigger</t>
  </si>
  <si>
    <t>Cash Managers ratings fall below required levels</t>
  </si>
  <si>
    <t>Appoint Back-Up Cash Manager within 60 days upon breach.
APM to take over calculation of tests.</t>
  </si>
  <si>
    <t>HSBC Account Bank Trigger</t>
  </si>
  <si>
    <t>Account Bank ratings fall below required levels</t>
  </si>
  <si>
    <t>Fitch rating: F1 or A
Moody's rating: A3</t>
  </si>
  <si>
    <t>If not remedied within 30 calender days, all money will be transferred from the account to an account which has the required account bank ratings</t>
  </si>
  <si>
    <t>Failure of Asset coverage Test</t>
  </si>
  <si>
    <t>Adjusted Aggregate Loan Amount less than Aggregate Principal Amount outstanding</t>
  </si>
  <si>
    <t>If not remedied within three calculation dates, triggers Issuer Event of Default</t>
  </si>
  <si>
    <t>Yield Shortfall Test</t>
  </si>
  <si>
    <t>Failure of Portfolio Yield Test</t>
  </si>
  <si>
    <t>Falls below SONIA plus 0.30%</t>
  </si>
  <si>
    <t>Obligation to sell more assets into the pool to increase the yield. If Issuer event of default occurring Increase Standard Variable Rate and/or the other discretionary rates or margins</t>
  </si>
  <si>
    <t>LLP Event of Default</t>
  </si>
  <si>
    <t>LLP failure to pay Guarantee, insolvency etc</t>
  </si>
  <si>
    <t>Triggers an LLP Acceleration Notice</t>
  </si>
  <si>
    <t>Amortisation Test</t>
  </si>
  <si>
    <t>Failure of Amortisation Test</t>
  </si>
  <si>
    <t>Amortisation Test Aggregate Loan Amount less than Aggregate Principal Outstanding</t>
  </si>
  <si>
    <t>LLP Acceleration Notice</t>
  </si>
  <si>
    <t>Interest Rate Shortfall Test</t>
  </si>
  <si>
    <t>Failure of Interest Rate Shortfall Test</t>
  </si>
  <si>
    <t>Within one business day, give written notice to the LLP and the Security Trustee of the amount of such Interest Rate Shortfall. Seller should offer to sell New Loans and their Related Security to the LLP on or before the next Calculation Date sufficient to avoid such Interest Rate Shortfall on future Calculation Dates</t>
  </si>
  <si>
    <t>Asset Swap Counterparty Rating Trigger</t>
  </si>
  <si>
    <t>Counterparty Ratings Downgrade</t>
  </si>
  <si>
    <t>Fitch rating: A-
Moody's rating: A3(cr)</t>
  </si>
  <si>
    <t>Collateral posting</t>
  </si>
  <si>
    <t>Asset Swap Counterparty Replacement Trigger</t>
  </si>
  <si>
    <t>Fitch rating: BBB- or F3
Moody's rating: Baa3 (cr)</t>
  </si>
  <si>
    <t>Replacement Trigger</t>
  </si>
  <si>
    <t xml:space="preserve">To note, this investor report is subject to completion and amendment. The definitive terms of the transaction will be provided in the final version of the investor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</si>
</sst>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quot;£&quot;* #,##0_-;_-&quot;£&quot;* &quot;-&quot;_-;_-@_-"/>
    <numFmt numFmtId="44" formatCode="_-&quot;£&quot;* #,##0.00_-;\-&quot;£&quot;* #,##0.00_-;_-&quot;£&quot;* &quot;-&quot;??_-;_-@_-"/>
    <numFmt numFmtId="43" formatCode="_-* #,##0.00_-;\-* #,##0.00_-;_-* &quot;-&quot;??_-;_-@_-"/>
    <numFmt numFmtId="164" formatCode="dd/mm/yy;@"/>
    <numFmt numFmtId="165" formatCode="0.0%"/>
    <numFmt numFmtId="166" formatCode="#,##0.0"/>
    <numFmt numFmtId="167" formatCode="#,##0_ ;\-#,##0\ "/>
    <numFmt numFmtId="168" formatCode="_-* #,##0_-;\-* #,##0_-;_-* &quot;-&quot;??_-;_-@_-"/>
    <numFmt numFmtId="169" formatCode="0_ %_);\(0_ %\);0_ %_);@_)"/>
    <numFmt numFmtId="170" formatCode="0.00_ %_);\(0.00_ %\);0.00_ %_);@_)"/>
    <numFmt numFmtId="171" formatCode="_-&quot;£&quot;* #,##0_-;\-&quot;£&quot;* #,##0_-;_-&quot;£&quot;* &quot;-&quot;??_-;_-@_-"/>
    <numFmt numFmtId="172" formatCode="_-[$£-809]* #,##0.00_-;\-[$£-809]* #,##0.00_-;_-[$£-809]* &quot;-&quot;??_-;_-@_-"/>
  </numFmts>
  <fonts count="16" x14ac:knownFonts="1">
    <font>
      <sz val="10"/>
      <name val="Arial"/>
    </font>
    <font>
      <sz val="10"/>
      <name val="Arial"/>
      <family val="2"/>
    </font>
    <font>
      <u/>
      <sz val="20"/>
      <name val="Arial"/>
      <family val="2"/>
    </font>
    <font>
      <b/>
      <u/>
      <sz val="10"/>
      <name val="Arial"/>
      <family val="2"/>
    </font>
    <font>
      <u/>
      <sz val="10"/>
      <name val="Arial"/>
      <family val="2"/>
    </font>
    <font>
      <u/>
      <sz val="10"/>
      <name val="Arial"/>
      <family val="2"/>
    </font>
    <font>
      <sz val="10"/>
      <name val="Arial"/>
      <family val="2"/>
    </font>
    <font>
      <sz val="10"/>
      <color indexed="44"/>
      <name val="Arial"/>
      <family val="2"/>
    </font>
    <font>
      <i/>
      <sz val="10"/>
      <name val="Arial"/>
      <family val="2"/>
    </font>
    <font>
      <b/>
      <sz val="10"/>
      <name val="Arial"/>
      <family val="2"/>
    </font>
    <font>
      <u/>
      <sz val="10"/>
      <color indexed="10"/>
      <name val="Arial"/>
      <family val="2"/>
    </font>
    <font>
      <sz val="8"/>
      <name val="Arial"/>
      <family val="2"/>
    </font>
    <font>
      <sz val="10"/>
      <name val="Arial"/>
      <family val="2"/>
    </font>
    <font>
      <sz val="10"/>
      <color theme="0"/>
      <name val="Arial"/>
      <family val="2"/>
    </font>
    <font>
      <sz val="10"/>
      <color rgb="FFFF0000"/>
      <name val="Arial"/>
      <family val="2"/>
    </font>
    <fon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xf numFmtId="43" fontId="12" fillId="0" borderId="0" applyFont="0" applyFill="0" applyBorder="0" applyAlignment="0" applyProtection="0"/>
  </cellStyleXfs>
  <cellXfs count="118">
    <xf numFmtId="0" fontId="0" fillId="0" borderId="0" xfId="0"/>
    <xf numFmtId="0" fontId="2" fillId="0" borderId="0" xfId="0" applyFont="1"/>
    <xf numFmtId="0" fontId="3" fillId="2" borderId="1" xfId="0" applyFont="1" applyFill="1" applyBorder="1" applyAlignment="1">
      <alignment horizontal="justify"/>
    </xf>
    <xf numFmtId="0" fontId="4" fillId="2" borderId="2" xfId="0" applyFont="1" applyFill="1" applyBorder="1" applyAlignment="1">
      <alignment horizontal="center"/>
    </xf>
    <xf numFmtId="0" fontId="4" fillId="2" borderId="3" xfId="0" applyFont="1" applyFill="1" applyBorder="1" applyAlignment="1">
      <alignment horizontal="center"/>
    </xf>
    <xf numFmtId="0" fontId="5" fillId="0" borderId="0" xfId="0" applyFont="1" applyAlignment="1">
      <alignment horizontal="center"/>
    </xf>
    <xf numFmtId="0" fontId="3" fillId="2" borderId="4" xfId="0" applyFont="1" applyFill="1" applyBorder="1" applyAlignment="1">
      <alignment horizontal="left"/>
    </xf>
    <xf numFmtId="0" fontId="4" fillId="2" borderId="0" xfId="0" applyFont="1" applyFill="1" applyAlignment="1">
      <alignment horizontal="center"/>
    </xf>
    <xf numFmtId="0" fontId="4" fillId="2" borderId="5" xfId="0" applyFont="1" applyFill="1" applyBorder="1" applyAlignment="1">
      <alignment horizontal="center"/>
    </xf>
    <xf numFmtId="0" fontId="3" fillId="2" borderId="4" xfId="0" applyFont="1" applyFill="1" applyBorder="1" applyAlignment="1">
      <alignment horizontal="justify"/>
    </xf>
    <xf numFmtId="0" fontId="10" fillId="0" borderId="0" xfId="0" applyFont="1" applyAlignment="1">
      <alignment horizontal="center"/>
    </xf>
    <xf numFmtId="0" fontId="3" fillId="0" borderId="0" xfId="0" applyFont="1"/>
    <xf numFmtId="0" fontId="1" fillId="0" borderId="0" xfId="0" applyFont="1"/>
    <xf numFmtId="0" fontId="1" fillId="0" borderId="6" xfId="0" applyFont="1" applyBorder="1" applyAlignment="1">
      <alignment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xf numFmtId="0" fontId="1" fillId="0" borderId="6" xfId="0" applyFont="1" applyBorder="1"/>
    <xf numFmtId="0" fontId="1" fillId="0" borderId="6" xfId="0" applyFont="1" applyBorder="1" applyAlignment="1">
      <alignment vertical="center"/>
    </xf>
    <xf numFmtId="42" fontId="1" fillId="3" borderId="6" xfId="0" applyNumberFormat="1" applyFont="1" applyFill="1" applyBorder="1"/>
    <xf numFmtId="0" fontId="1" fillId="0" borderId="0" xfId="0" applyFont="1" applyAlignment="1">
      <alignment horizontal="center"/>
    </xf>
    <xf numFmtId="0" fontId="11" fillId="0" borderId="0" xfId="0" applyFont="1" applyAlignment="1">
      <alignment wrapText="1"/>
    </xf>
    <xf numFmtId="0" fontId="1" fillId="0" borderId="6" xfId="0" applyFont="1" applyBorder="1" applyAlignment="1">
      <alignment vertical="top" wrapText="1"/>
    </xf>
    <xf numFmtId="0" fontId="1" fillId="0" borderId="10" xfId="0" applyFont="1" applyBorder="1" applyAlignment="1">
      <alignment horizontal="center"/>
    </xf>
    <xf numFmtId="0" fontId="1" fillId="0" borderId="11" xfId="0" applyFont="1" applyBorder="1" applyAlignment="1">
      <alignment horizontal="center"/>
    </xf>
    <xf numFmtId="0" fontId="1" fillId="0" borderId="11" xfId="0" applyFont="1" applyBorder="1" applyAlignment="1">
      <alignment horizontal="center" wrapText="1"/>
    </xf>
    <xf numFmtId="0" fontId="1" fillId="0" borderId="13" xfId="0" applyFont="1" applyBorder="1"/>
    <xf numFmtId="0" fontId="9" fillId="0" borderId="6" xfId="0" applyFont="1" applyBorder="1"/>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0" xfId="0" applyFont="1" applyAlignment="1">
      <alignment vertical="center"/>
    </xf>
    <xf numFmtId="0" fontId="6" fillId="0" borderId="0" xfId="0" applyFont="1"/>
    <xf numFmtId="0" fontId="0" fillId="0" borderId="4" xfId="0" applyBorder="1" applyAlignment="1">
      <alignment vertical="center"/>
    </xf>
    <xf numFmtId="0" fontId="1" fillId="3" borderId="6" xfId="0" applyFont="1" applyFill="1" applyBorder="1" applyAlignment="1">
      <alignment horizontal="center"/>
    </xf>
    <xf numFmtId="0" fontId="1" fillId="0" borderId="1" xfId="0" applyFont="1" applyBorder="1" applyAlignment="1">
      <alignment horizontal="center"/>
    </xf>
    <xf numFmtId="165" fontId="1" fillId="3" borderId="6" xfId="0" applyNumberFormat="1" applyFont="1" applyFill="1" applyBorder="1" applyAlignment="1">
      <alignment horizontal="right"/>
    </xf>
    <xf numFmtId="0" fontId="1" fillId="3" borderId="6" xfId="0" applyFont="1" applyFill="1" applyBorder="1" applyAlignment="1">
      <alignment horizontal="right"/>
    </xf>
    <xf numFmtId="164" fontId="1" fillId="3" borderId="6" xfId="0" applyNumberFormat="1" applyFont="1" applyFill="1" applyBorder="1" applyAlignment="1">
      <alignment vertical="top"/>
    </xf>
    <xf numFmtId="169" fontId="1" fillId="0" borderId="0" xfId="0" applyNumberFormat="1" applyFont="1"/>
    <xf numFmtId="0" fontId="1" fillId="0" borderId="15" xfId="0" applyFont="1" applyBorder="1"/>
    <xf numFmtId="0" fontId="1" fillId="0" borderId="16" xfId="0" applyFont="1" applyBorder="1"/>
    <xf numFmtId="0" fontId="9" fillId="0" borderId="17" xfId="0" applyFont="1" applyBorder="1"/>
    <xf numFmtId="0" fontId="9" fillId="0" borderId="18" xfId="0" applyFont="1" applyBorder="1"/>
    <xf numFmtId="0" fontId="9" fillId="0" borderId="19" xfId="0" applyFont="1" applyBorder="1"/>
    <xf numFmtId="42" fontId="1" fillId="3" borderId="11" xfId="0" applyNumberFormat="1" applyFont="1" applyFill="1" applyBorder="1"/>
    <xf numFmtId="42" fontId="13" fillId="4" borderId="0" xfId="0" applyNumberFormat="1" applyFont="1" applyFill="1"/>
    <xf numFmtId="0" fontId="9" fillId="0" borderId="8" xfId="0" applyFont="1" applyBorder="1"/>
    <xf numFmtId="0" fontId="1" fillId="0" borderId="8" xfId="0" applyFont="1" applyBorder="1"/>
    <xf numFmtId="0" fontId="1" fillId="0" borderId="8" xfId="0" applyFont="1" applyBorder="1" applyAlignment="1">
      <alignment wrapText="1"/>
    </xf>
    <xf numFmtId="42" fontId="1" fillId="4" borderId="6" xfId="0" applyNumberFormat="1" applyFont="1" applyFill="1" applyBorder="1"/>
    <xf numFmtId="42" fontId="1" fillId="4" borderId="11" xfId="0" applyNumberFormat="1" applyFont="1" applyFill="1" applyBorder="1"/>
    <xf numFmtId="0" fontId="1" fillId="0" borderId="18" xfId="0" applyFont="1" applyBorder="1" applyAlignment="1">
      <alignment wrapText="1"/>
    </xf>
    <xf numFmtId="0" fontId="1" fillId="0" borderId="15" xfId="0" applyFont="1" applyBorder="1" applyAlignment="1">
      <alignment wrapText="1"/>
    </xf>
    <xf numFmtId="0" fontId="9" fillId="0" borderId="20" xfId="0" applyFont="1" applyBorder="1" applyAlignment="1">
      <alignment wrapText="1"/>
    </xf>
    <xf numFmtId="4" fontId="1" fillId="0" borderId="0" xfId="0" applyNumberFormat="1" applyFont="1"/>
    <xf numFmtId="42" fontId="1" fillId="0" borderId="0" xfId="0" applyNumberFormat="1" applyFont="1"/>
    <xf numFmtId="44" fontId="1" fillId="0" borderId="0" xfId="0" applyNumberFormat="1" applyFont="1"/>
    <xf numFmtId="42" fontId="1" fillId="3" borderId="13" xfId="0" applyNumberFormat="1" applyFont="1" applyFill="1" applyBorder="1"/>
    <xf numFmtId="0" fontId="6" fillId="0" borderId="4" xfId="0" applyFont="1" applyBorder="1" applyAlignment="1">
      <alignment vertical="center"/>
    </xf>
    <xf numFmtId="43" fontId="1" fillId="0" borderId="0" xfId="1" applyFont="1" applyFill="1"/>
    <xf numFmtId="0" fontId="1" fillId="3" borderId="6" xfId="0" applyFont="1" applyFill="1" applyBorder="1" applyAlignment="1">
      <alignment horizontal="center" vertical="center" wrapText="1"/>
    </xf>
    <xf numFmtId="164" fontId="1" fillId="3" borderId="6" xfId="0" applyNumberFormat="1" applyFont="1" applyFill="1" applyBorder="1" applyAlignment="1">
      <alignment horizontal="center" vertical="center" wrapText="1"/>
    </xf>
    <xf numFmtId="0" fontId="1" fillId="3" borderId="6" xfId="0" applyFont="1" applyFill="1" applyBorder="1" applyAlignment="1">
      <alignment horizontal="center" vertical="center"/>
    </xf>
    <xf numFmtId="168" fontId="1" fillId="3" borderId="6" xfId="1" applyNumberFormat="1" applyFont="1" applyFill="1" applyBorder="1" applyAlignment="1">
      <alignment horizontal="center"/>
    </xf>
    <xf numFmtId="42" fontId="1" fillId="3" borderId="6" xfId="0" applyNumberFormat="1" applyFont="1" applyFill="1" applyBorder="1" applyAlignment="1">
      <alignment horizontal="center" vertical="center"/>
    </xf>
    <xf numFmtId="42" fontId="1" fillId="3" borderId="13" xfId="0" applyNumberFormat="1" applyFont="1" applyFill="1" applyBorder="1" applyAlignment="1">
      <alignment horizontal="center" vertical="center"/>
    </xf>
    <xf numFmtId="42" fontId="1" fillId="3" borderId="11" xfId="0" applyNumberFormat="1" applyFont="1" applyFill="1" applyBorder="1" applyAlignment="1">
      <alignment horizontal="center" vertical="center"/>
    </xf>
    <xf numFmtId="42" fontId="13" fillId="4" borderId="0" xfId="0" applyNumberFormat="1" applyFont="1" applyFill="1" applyAlignment="1">
      <alignment horizontal="center" vertical="center"/>
    </xf>
    <xf numFmtId="42" fontId="1" fillId="4" borderId="11" xfId="0" applyNumberFormat="1" applyFont="1" applyFill="1" applyBorder="1" applyAlignment="1">
      <alignment horizontal="center" vertical="center"/>
    </xf>
    <xf numFmtId="0" fontId="11" fillId="3" borderId="6" xfId="0" applyFont="1" applyFill="1" applyBorder="1" applyAlignment="1">
      <alignment horizontal="center" vertical="center" wrapText="1"/>
    </xf>
    <xf numFmtId="3" fontId="1" fillId="3" borderId="6" xfId="0" applyNumberFormat="1" applyFont="1" applyFill="1" applyBorder="1" applyAlignment="1">
      <alignment horizontal="right" vertical="center" wrapText="1"/>
    </xf>
    <xf numFmtId="42" fontId="1" fillId="3" borderId="6" xfId="0" applyNumberFormat="1" applyFont="1" applyFill="1" applyBorder="1" applyAlignment="1">
      <alignment horizontal="right" vertical="center" wrapText="1"/>
    </xf>
    <xf numFmtId="165" fontId="1" fillId="3" borderId="6" xfId="0" applyNumberFormat="1" applyFont="1" applyFill="1" applyBorder="1" applyAlignment="1">
      <alignment horizontal="right" vertical="center" wrapText="1"/>
    </xf>
    <xf numFmtId="166" fontId="1" fillId="3" borderId="6" xfId="0" applyNumberFormat="1" applyFont="1" applyFill="1" applyBorder="1" applyAlignment="1">
      <alignment horizontal="right" vertical="center" wrapText="1"/>
    </xf>
    <xf numFmtId="10" fontId="1" fillId="3" borderId="6" xfId="0" applyNumberFormat="1" applyFont="1" applyFill="1" applyBorder="1" applyAlignment="1">
      <alignment horizontal="right" vertical="center" wrapText="1"/>
    </xf>
    <xf numFmtId="0" fontId="1" fillId="3" borderId="6" xfId="0" applyFont="1" applyFill="1" applyBorder="1" applyAlignment="1">
      <alignment horizontal="right" vertical="center" wrapText="1"/>
    </xf>
    <xf numFmtId="170" fontId="1" fillId="3" borderId="6" xfId="0" applyNumberFormat="1" applyFont="1" applyFill="1" applyBorder="1" applyAlignment="1">
      <alignment horizontal="right" vertical="center" wrapText="1"/>
    </xf>
    <xf numFmtId="10" fontId="1" fillId="3" borderId="6" xfId="0" applyNumberFormat="1" applyFont="1" applyFill="1" applyBorder="1" applyAlignment="1">
      <alignment horizontal="center" vertical="center"/>
    </xf>
    <xf numFmtId="167" fontId="1" fillId="3" borderId="6" xfId="0" applyNumberFormat="1" applyFont="1" applyFill="1" applyBorder="1" applyAlignment="1">
      <alignment horizontal="center" vertical="center"/>
    </xf>
    <xf numFmtId="44" fontId="1" fillId="3" borderId="6" xfId="0" applyNumberFormat="1" applyFont="1" applyFill="1" applyBorder="1" applyAlignment="1">
      <alignment horizontal="center" vertical="center"/>
    </xf>
    <xf numFmtId="3" fontId="1" fillId="3" borderId="6" xfId="0" applyNumberFormat="1" applyFont="1" applyFill="1" applyBorder="1" applyAlignment="1">
      <alignment horizontal="center" vertical="center"/>
    </xf>
    <xf numFmtId="167" fontId="1" fillId="0" borderId="13" xfId="0" applyNumberFormat="1" applyFont="1" applyBorder="1" applyAlignment="1">
      <alignment horizontal="center" vertical="center"/>
    </xf>
    <xf numFmtId="10" fontId="1" fillId="0" borderId="13" xfId="0" applyNumberFormat="1" applyFont="1" applyBorder="1" applyAlignment="1">
      <alignment horizontal="center" vertical="center"/>
    </xf>
    <xf numFmtId="42" fontId="1" fillId="0" borderId="13" xfId="0" applyNumberFormat="1" applyFont="1" applyBorder="1" applyAlignment="1">
      <alignment horizontal="center" vertical="center"/>
    </xf>
    <xf numFmtId="0" fontId="1" fillId="0" borderId="0" xfId="0" applyFont="1" applyAlignment="1">
      <alignment horizontal="center" vertical="center"/>
    </xf>
    <xf numFmtId="164" fontId="1" fillId="3" borderId="6" xfId="0" applyNumberFormat="1" applyFont="1" applyFill="1" applyBorder="1" applyAlignment="1">
      <alignment horizontal="center" vertical="center"/>
    </xf>
    <xf numFmtId="171" fontId="1" fillId="3" borderId="6" xfId="1" applyNumberFormat="1" applyFont="1" applyFill="1" applyBorder="1" applyAlignment="1">
      <alignment horizontal="center" vertical="center"/>
    </xf>
    <xf numFmtId="171" fontId="1" fillId="0" borderId="13" xfId="0" applyNumberFormat="1" applyFont="1" applyBorder="1" applyAlignment="1">
      <alignment horizontal="center" vertical="center"/>
    </xf>
    <xf numFmtId="0" fontId="14" fillId="0" borderId="0" xfId="0" applyFont="1"/>
    <xf numFmtId="164" fontId="15" fillId="3" borderId="6" xfId="0" applyNumberFormat="1" applyFont="1" applyFill="1" applyBorder="1" applyAlignment="1">
      <alignment horizontal="center" vertical="center" wrapText="1"/>
    </xf>
    <xf numFmtId="0" fontId="15" fillId="3" borderId="6" xfId="0" applyFont="1" applyFill="1" applyBorder="1" applyAlignment="1">
      <alignment horizontal="center" vertical="center"/>
    </xf>
    <xf numFmtId="42" fontId="15" fillId="3" borderId="6" xfId="0" applyNumberFormat="1" applyFont="1" applyFill="1" applyBorder="1" applyAlignment="1">
      <alignment horizontal="right" vertical="top"/>
    </xf>
    <xf numFmtId="42" fontId="15" fillId="3" borderId="6" xfId="0" applyNumberFormat="1" applyFont="1" applyFill="1" applyBorder="1" applyAlignment="1">
      <alignment horizontal="right" vertical="center" wrapText="1"/>
    </xf>
    <xf numFmtId="165" fontId="15" fillId="3" borderId="6" xfId="0" applyNumberFormat="1" applyFont="1" applyFill="1" applyBorder="1" applyAlignment="1">
      <alignment horizontal="right" vertical="center" wrapText="1"/>
    </xf>
    <xf numFmtId="0" fontId="1" fillId="4" borderId="6" xfId="0" applyFont="1" applyFill="1" applyBorder="1" applyAlignment="1">
      <alignment horizontal="center"/>
    </xf>
    <xf numFmtId="43" fontId="1" fillId="0" borderId="0" xfId="1" applyFont="1"/>
    <xf numFmtId="43" fontId="1" fillId="0" borderId="0" xfId="0" applyNumberFormat="1" applyFont="1"/>
    <xf numFmtId="172" fontId="1" fillId="3" borderId="6" xfId="0" applyNumberFormat="1" applyFont="1" applyFill="1" applyBorder="1"/>
    <xf numFmtId="42" fontId="1" fillId="3" borderId="21" xfId="0" applyNumberFormat="1" applyFont="1" applyFill="1" applyBorder="1"/>
    <xf numFmtId="1" fontId="1" fillId="3" borderId="6" xfId="0" applyNumberFormat="1" applyFont="1" applyFill="1" applyBorder="1" applyAlignment="1">
      <alignment horizontal="center" vertical="center"/>
    </xf>
    <xf numFmtId="43" fontId="1" fillId="3" borderId="6" xfId="0" applyNumberFormat="1" applyFont="1" applyFill="1" applyBorder="1" applyAlignment="1">
      <alignment horizontal="center" vertical="center"/>
    </xf>
    <xf numFmtId="0" fontId="15" fillId="0" borderId="0" xfId="0" applyFont="1" applyAlignment="1">
      <alignment horizontal="left" vertical="center" wrapText="1"/>
    </xf>
    <xf numFmtId="0" fontId="1" fillId="0" borderId="10" xfId="0" applyFont="1" applyBorder="1" applyAlignment="1">
      <alignment horizontal="center"/>
    </xf>
    <xf numFmtId="0" fontId="1" fillId="0" borderId="14" xfId="0" applyFont="1" applyBorder="1" applyAlignment="1">
      <alignment horizontal="center"/>
    </xf>
    <xf numFmtId="0" fontId="1" fillId="0" borderId="12" xfId="0" applyFont="1" applyBorder="1" applyAlignment="1">
      <alignment horizontal="center"/>
    </xf>
    <xf numFmtId="0" fontId="1" fillId="0" borderId="6" xfId="0" applyFont="1" applyBorder="1" applyAlignment="1">
      <alignment horizontal="center"/>
    </xf>
    <xf numFmtId="0" fontId="1" fillId="2" borderId="4" xfId="0" applyFont="1" applyFill="1" applyBorder="1" applyAlignment="1">
      <alignment vertical="top" wrapText="1"/>
    </xf>
    <xf numFmtId="0" fontId="6" fillId="2" borderId="0" xfId="0" applyFont="1" applyFill="1" applyAlignment="1">
      <alignment vertical="top" wrapText="1"/>
    </xf>
    <xf numFmtId="0" fontId="6" fillId="2" borderId="5" xfId="0" applyFont="1" applyFill="1" applyBorder="1" applyAlignment="1">
      <alignment vertical="top" wrapText="1"/>
    </xf>
    <xf numFmtId="0" fontId="6" fillId="2" borderId="4" xfId="0" applyFont="1" applyFill="1" applyBorder="1" applyAlignment="1">
      <alignment vertical="top" wrapText="1"/>
    </xf>
    <xf numFmtId="0" fontId="1" fillId="2" borderId="0" xfId="0" applyFont="1" applyFill="1" applyAlignment="1">
      <alignment vertical="top" wrapText="1"/>
    </xf>
    <xf numFmtId="0" fontId="1" fillId="2" borderId="5" xfId="0" applyFont="1" applyFill="1" applyBorder="1" applyAlignment="1">
      <alignmen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1"/>
  <sheetViews>
    <sheetView tabSelected="1" zoomScale="90" zoomScaleNormal="90" workbookViewId="0">
      <selection activeCell="E4" sqref="E4"/>
    </sheetView>
  </sheetViews>
  <sheetFormatPr defaultColWidth="9.109375" defaultRowHeight="13.2" x14ac:dyDescent="0.25"/>
  <cols>
    <col min="1" max="1" width="54.77734375" customWidth="1"/>
    <col min="2" max="2" width="31.21875" customWidth="1"/>
    <col min="3" max="3" width="21.109375" customWidth="1"/>
    <col min="4" max="4" width="16" customWidth="1"/>
    <col min="5" max="5" width="21.109375" customWidth="1"/>
    <col min="6" max="6" width="16.109375" customWidth="1"/>
    <col min="7" max="7" width="23.6640625" customWidth="1"/>
    <col min="8" max="8" width="19.21875" customWidth="1"/>
    <col min="9" max="9" width="24.109375" customWidth="1"/>
    <col min="10" max="11" width="12.77734375" customWidth="1"/>
    <col min="12" max="12" width="13.77734375" customWidth="1"/>
    <col min="13" max="13" width="20.6640625" customWidth="1"/>
    <col min="14" max="14" width="15.109375" customWidth="1"/>
  </cols>
  <sheetData>
    <row r="1" spans="1:7" ht="25.5" customHeight="1" x14ac:dyDescent="0.4">
      <c r="A1" s="1" t="s">
        <v>0</v>
      </c>
    </row>
    <row r="2" spans="1:7" ht="25.5" customHeight="1" x14ac:dyDescent="0.4">
      <c r="A2" s="1"/>
      <c r="E2" s="103" t="s">
        <v>376</v>
      </c>
      <c r="F2" s="103"/>
      <c r="G2" s="103"/>
    </row>
    <row r="3" spans="1:7" s="5" customFormat="1" ht="25.5" customHeight="1" x14ac:dyDescent="0.25">
      <c r="A3" s="2" t="s">
        <v>1</v>
      </c>
      <c r="B3" s="3"/>
      <c r="C3" s="4"/>
      <c r="E3"/>
      <c r="F3"/>
      <c r="G3"/>
    </row>
    <row r="4" spans="1:7" s="5" customFormat="1" ht="103.5" customHeight="1" x14ac:dyDescent="0.25">
      <c r="A4" s="108" t="s">
        <v>327</v>
      </c>
      <c r="B4" s="109"/>
      <c r="C4" s="110"/>
      <c r="E4"/>
      <c r="F4"/>
      <c r="G4"/>
    </row>
    <row r="5" spans="1:7" s="5" customFormat="1" ht="25.5" customHeight="1" x14ac:dyDescent="0.25">
      <c r="A5" s="6" t="s">
        <v>2</v>
      </c>
      <c r="B5" s="7"/>
      <c r="C5" s="8"/>
      <c r="E5"/>
      <c r="F5"/>
      <c r="G5"/>
    </row>
    <row r="6" spans="1:7" s="5" customFormat="1" ht="25.5" customHeight="1" x14ac:dyDescent="0.25">
      <c r="A6" s="111" t="s">
        <v>3</v>
      </c>
      <c r="B6" s="109"/>
      <c r="C6" s="110"/>
      <c r="E6"/>
      <c r="F6"/>
      <c r="G6"/>
    </row>
    <row r="7" spans="1:7" s="5" customFormat="1" ht="25.5" customHeight="1" x14ac:dyDescent="0.25">
      <c r="A7" s="9" t="s">
        <v>4</v>
      </c>
      <c r="B7" s="7"/>
      <c r="C7" s="8"/>
      <c r="E7"/>
      <c r="F7"/>
      <c r="G7"/>
    </row>
    <row r="8" spans="1:7" s="5" customFormat="1" ht="60" customHeight="1" x14ac:dyDescent="0.25">
      <c r="A8" s="108" t="s">
        <v>326</v>
      </c>
      <c r="B8" s="112"/>
      <c r="C8" s="113"/>
      <c r="E8"/>
      <c r="F8"/>
      <c r="G8"/>
    </row>
    <row r="9" spans="1:7" s="5" customFormat="1" ht="96" customHeight="1" x14ac:dyDescent="0.25">
      <c r="A9" s="114" t="s">
        <v>266</v>
      </c>
      <c r="B9" s="115"/>
      <c r="C9" s="116"/>
      <c r="E9"/>
      <c r="F9"/>
      <c r="G9"/>
    </row>
    <row r="10" spans="1:7" s="5" customFormat="1" ht="19.5" customHeight="1" x14ac:dyDescent="0.25">
      <c r="A10" s="10"/>
      <c r="E10"/>
      <c r="F10"/>
      <c r="G10"/>
    </row>
    <row r="11" spans="1:7" s="12" customFormat="1" ht="12.45" customHeight="1" x14ac:dyDescent="0.25">
      <c r="A11" s="11" t="s">
        <v>5</v>
      </c>
    </row>
    <row r="12" spans="1:7" s="12" customFormat="1" x14ac:dyDescent="0.25">
      <c r="A12" s="31" t="s">
        <v>6</v>
      </c>
      <c r="B12" s="62" t="s">
        <v>267</v>
      </c>
    </row>
    <row r="13" spans="1:7" s="12" customFormat="1" x14ac:dyDescent="0.25">
      <c r="A13" s="31" t="s">
        <v>7</v>
      </c>
      <c r="B13" s="62" t="s">
        <v>268</v>
      </c>
    </row>
    <row r="14" spans="1:7" s="12" customFormat="1" ht="26.4" x14ac:dyDescent="0.25">
      <c r="A14" s="31" t="s">
        <v>8</v>
      </c>
      <c r="B14" s="62" t="s">
        <v>269</v>
      </c>
    </row>
    <row r="15" spans="1:7" s="12" customFormat="1" x14ac:dyDescent="0.25">
      <c r="A15" s="31" t="s">
        <v>9</v>
      </c>
      <c r="B15" s="91">
        <v>46013</v>
      </c>
    </row>
    <row r="16" spans="1:7" s="12" customFormat="1" x14ac:dyDescent="0.25">
      <c r="A16" s="31" t="s">
        <v>10</v>
      </c>
      <c r="B16" s="63">
        <v>45962</v>
      </c>
    </row>
    <row r="17" spans="1:10" s="12" customFormat="1" x14ac:dyDescent="0.25">
      <c r="A17" s="31" t="s">
        <v>11</v>
      </c>
      <c r="B17" s="63">
        <v>45991</v>
      </c>
    </row>
    <row r="18" spans="1:10" s="12" customFormat="1" ht="66" x14ac:dyDescent="0.25">
      <c r="A18" s="31" t="s">
        <v>12</v>
      </c>
      <c r="B18" s="63" t="s">
        <v>281</v>
      </c>
    </row>
    <row r="19" spans="1:10" s="12" customFormat="1" x14ac:dyDescent="0.25"/>
    <row r="20" spans="1:10" s="12" customFormat="1" x14ac:dyDescent="0.25">
      <c r="A20" s="11" t="s">
        <v>13</v>
      </c>
    </row>
    <row r="21" spans="1:10" s="12" customFormat="1" x14ac:dyDescent="0.25">
      <c r="B21" s="36" t="s">
        <v>14</v>
      </c>
      <c r="C21" s="107" t="s">
        <v>15</v>
      </c>
      <c r="D21" s="107"/>
      <c r="E21" s="107" t="s">
        <v>16</v>
      </c>
      <c r="F21" s="107"/>
      <c r="G21" s="117"/>
      <c r="H21" s="117"/>
      <c r="I21" s="117"/>
      <c r="J21" s="117"/>
    </row>
    <row r="22" spans="1:10" s="12" customFormat="1" x14ac:dyDescent="0.25">
      <c r="B22" s="15"/>
      <c r="C22" s="15" t="s">
        <v>17</v>
      </c>
      <c r="D22" s="17" t="s">
        <v>18</v>
      </c>
      <c r="E22" s="15" t="s">
        <v>17</v>
      </c>
      <c r="F22" s="17" t="s">
        <v>18</v>
      </c>
      <c r="G22" s="22"/>
      <c r="H22" s="22"/>
      <c r="I22" s="22"/>
      <c r="J22" s="22"/>
    </row>
    <row r="23" spans="1:10" s="12" customFormat="1" x14ac:dyDescent="0.25">
      <c r="A23" s="18" t="s">
        <v>19</v>
      </c>
      <c r="B23" s="16"/>
      <c r="C23" s="92" t="s">
        <v>271</v>
      </c>
      <c r="D23" s="92" t="s">
        <v>323</v>
      </c>
      <c r="E23" s="92" t="s">
        <v>271</v>
      </c>
      <c r="F23" s="92" t="s">
        <v>324</v>
      </c>
    </row>
    <row r="24" spans="1:10" s="12" customFormat="1" x14ac:dyDescent="0.25">
      <c r="A24" s="19" t="s">
        <v>20</v>
      </c>
      <c r="B24" s="35" t="s">
        <v>267</v>
      </c>
      <c r="C24" s="64" t="s">
        <v>276</v>
      </c>
      <c r="D24" s="64" t="s">
        <v>280</v>
      </c>
      <c r="E24" s="64" t="s">
        <v>277</v>
      </c>
      <c r="F24" s="64" t="s">
        <v>278</v>
      </c>
    </row>
    <row r="25" spans="1:10" s="12" customFormat="1" x14ac:dyDescent="0.25">
      <c r="A25" s="19" t="s">
        <v>21</v>
      </c>
      <c r="B25" s="35" t="s">
        <v>267</v>
      </c>
      <c r="C25" s="64" t="s">
        <v>276</v>
      </c>
      <c r="D25" s="64" t="s">
        <v>280</v>
      </c>
      <c r="E25" s="64" t="s">
        <v>277</v>
      </c>
      <c r="F25" s="64" t="s">
        <v>278</v>
      </c>
    </row>
    <row r="26" spans="1:10" s="12" customFormat="1" x14ac:dyDescent="0.25">
      <c r="A26" s="19" t="s">
        <v>22</v>
      </c>
      <c r="B26" s="35" t="s">
        <v>267</v>
      </c>
      <c r="C26" s="64" t="s">
        <v>276</v>
      </c>
      <c r="D26" s="64" t="s">
        <v>280</v>
      </c>
      <c r="E26" s="64" t="s">
        <v>277</v>
      </c>
      <c r="F26" s="64" t="s">
        <v>278</v>
      </c>
    </row>
    <row r="27" spans="1:10" s="12" customFormat="1" x14ac:dyDescent="0.25">
      <c r="A27" s="19" t="s">
        <v>23</v>
      </c>
      <c r="B27" s="35" t="s">
        <v>270</v>
      </c>
      <c r="C27" s="64" t="s">
        <v>272</v>
      </c>
      <c r="D27" s="64" t="s">
        <v>273</v>
      </c>
      <c r="E27" s="64" t="s">
        <v>274</v>
      </c>
      <c r="F27" s="64" t="s">
        <v>275</v>
      </c>
    </row>
    <row r="28" spans="1:10" s="12" customFormat="1" x14ac:dyDescent="0.25">
      <c r="A28" s="19" t="s">
        <v>24</v>
      </c>
      <c r="B28" s="35" t="s">
        <v>271</v>
      </c>
      <c r="C28" s="64" t="s">
        <v>271</v>
      </c>
      <c r="D28" s="64" t="s">
        <v>271</v>
      </c>
      <c r="E28" s="64" t="s">
        <v>271</v>
      </c>
      <c r="F28" s="64" t="s">
        <v>271</v>
      </c>
    </row>
    <row r="29" spans="1:10" s="12" customFormat="1" x14ac:dyDescent="0.25">
      <c r="A29" s="19" t="s">
        <v>25</v>
      </c>
      <c r="B29" s="35" t="s">
        <v>267</v>
      </c>
      <c r="C29" s="64" t="s">
        <v>276</v>
      </c>
      <c r="D29" s="64" t="s">
        <v>280</v>
      </c>
      <c r="E29" s="64" t="s">
        <v>277</v>
      </c>
      <c r="F29" s="64" t="s">
        <v>278</v>
      </c>
    </row>
    <row r="30" spans="1:10" s="12" customFormat="1" x14ac:dyDescent="0.25">
      <c r="A30" s="19" t="s">
        <v>26</v>
      </c>
      <c r="B30" s="35" t="s">
        <v>271</v>
      </c>
      <c r="C30" s="64" t="s">
        <v>271</v>
      </c>
      <c r="D30" s="64" t="s">
        <v>271</v>
      </c>
      <c r="E30" s="64" t="s">
        <v>271</v>
      </c>
      <c r="F30" s="64" t="s">
        <v>271</v>
      </c>
    </row>
    <row r="31" spans="1:10" s="12" customFormat="1" x14ac:dyDescent="0.25">
      <c r="A31" s="19" t="s">
        <v>27</v>
      </c>
      <c r="B31" s="35" t="s">
        <v>267</v>
      </c>
      <c r="C31" s="64" t="s">
        <v>276</v>
      </c>
      <c r="D31" s="64" t="s">
        <v>280</v>
      </c>
      <c r="E31" s="64" t="s">
        <v>277</v>
      </c>
      <c r="F31" s="64" t="s">
        <v>278</v>
      </c>
    </row>
    <row r="32" spans="1:10" s="12" customFormat="1" x14ac:dyDescent="0.25">
      <c r="A32" s="19" t="s">
        <v>28</v>
      </c>
      <c r="B32" s="35" t="s">
        <v>271</v>
      </c>
      <c r="C32" s="64" t="s">
        <v>271</v>
      </c>
      <c r="D32" s="64" t="s">
        <v>271</v>
      </c>
      <c r="E32" s="64" t="s">
        <v>271</v>
      </c>
      <c r="F32" s="64" t="s">
        <v>271</v>
      </c>
    </row>
    <row r="33" spans="1:8" s="12" customFormat="1" ht="12.75" customHeight="1" x14ac:dyDescent="0.25">
      <c r="A33" s="19" t="s">
        <v>29</v>
      </c>
      <c r="B33" s="21">
        <v>910259016.29999995</v>
      </c>
      <c r="H33" s="97"/>
    </row>
    <row r="34" spans="1:8" s="12" customFormat="1" ht="12.75" customHeight="1" x14ac:dyDescent="0.25">
      <c r="A34" s="19" t="s">
        <v>30</v>
      </c>
      <c r="B34" s="65" t="s">
        <v>271</v>
      </c>
    </row>
    <row r="35" spans="1:8" s="12" customFormat="1" ht="12.75" customHeight="1" x14ac:dyDescent="0.25">
      <c r="A35" s="19" t="s">
        <v>31</v>
      </c>
      <c r="B35" s="65" t="s">
        <v>271</v>
      </c>
    </row>
    <row r="36" spans="1:8" s="12" customFormat="1" ht="12.75" customHeight="1" x14ac:dyDescent="0.25">
      <c r="A36" s="19" t="s">
        <v>32</v>
      </c>
      <c r="B36" s="65" t="s">
        <v>271</v>
      </c>
    </row>
    <row r="37" spans="1:8" s="12" customFormat="1" ht="12.75" customHeight="1" x14ac:dyDescent="0.25">
      <c r="A37" s="19" t="s">
        <v>33</v>
      </c>
      <c r="B37" s="65" t="s">
        <v>320</v>
      </c>
    </row>
    <row r="38" spans="1:8" s="12" customFormat="1" x14ac:dyDescent="0.25"/>
    <row r="39" spans="1:8" s="12" customFormat="1" x14ac:dyDescent="0.25">
      <c r="A39" s="11" t="s">
        <v>34</v>
      </c>
    </row>
    <row r="40" spans="1:8" s="12" customFormat="1" ht="26.4" x14ac:dyDescent="0.25">
      <c r="B40" s="13" t="s">
        <v>35</v>
      </c>
      <c r="C40" s="13" t="s">
        <v>36</v>
      </c>
      <c r="D40" s="20" t="s">
        <v>37</v>
      </c>
    </row>
    <row r="41" spans="1:8" s="12" customFormat="1" x14ac:dyDescent="0.25">
      <c r="A41" s="29" t="s">
        <v>38</v>
      </c>
      <c r="B41" s="51"/>
      <c r="C41" s="51"/>
      <c r="D41" s="51"/>
    </row>
    <row r="42" spans="1:8" s="12" customFormat="1" x14ac:dyDescent="0.25">
      <c r="A42" s="41" t="s">
        <v>282</v>
      </c>
      <c r="B42" s="21">
        <f>B137</f>
        <v>3556769.7300000046</v>
      </c>
      <c r="C42" s="21">
        <v>3705163.83</v>
      </c>
      <c r="D42" s="66" t="s">
        <v>271</v>
      </c>
    </row>
    <row r="43" spans="1:8" s="12" customFormat="1" x14ac:dyDescent="0.25">
      <c r="A43" s="41" t="s">
        <v>283</v>
      </c>
      <c r="B43" s="21">
        <v>0</v>
      </c>
      <c r="C43" s="21">
        <v>0</v>
      </c>
      <c r="D43" s="66" t="s">
        <v>271</v>
      </c>
    </row>
    <row r="44" spans="1:8" s="12" customFormat="1" x14ac:dyDescent="0.25">
      <c r="A44" s="41" t="s">
        <v>284</v>
      </c>
      <c r="B44" s="21">
        <v>0</v>
      </c>
      <c r="C44" s="21">
        <v>0</v>
      </c>
      <c r="D44" s="66" t="s">
        <v>271</v>
      </c>
    </row>
    <row r="45" spans="1:8" s="12" customFormat="1" x14ac:dyDescent="0.25">
      <c r="A45" s="41" t="s">
        <v>285</v>
      </c>
      <c r="B45" s="21">
        <v>0</v>
      </c>
      <c r="C45" s="21">
        <v>0</v>
      </c>
      <c r="D45" s="66" t="s">
        <v>271</v>
      </c>
    </row>
    <row r="46" spans="1:8" s="12" customFormat="1" x14ac:dyDescent="0.25">
      <c r="A46" s="41" t="s">
        <v>286</v>
      </c>
      <c r="B46" s="21">
        <v>0</v>
      </c>
      <c r="C46" s="21">
        <v>0</v>
      </c>
      <c r="D46" s="66" t="s">
        <v>271</v>
      </c>
    </row>
    <row r="47" spans="1:8" s="12" customFormat="1" x14ac:dyDescent="0.25">
      <c r="A47" s="41" t="s">
        <v>287</v>
      </c>
      <c r="B47" s="21">
        <v>0</v>
      </c>
      <c r="C47" s="21">
        <v>0</v>
      </c>
      <c r="D47" s="66" t="s">
        <v>271</v>
      </c>
    </row>
    <row r="48" spans="1:8" s="12" customFormat="1" x14ac:dyDescent="0.25">
      <c r="A48" s="41" t="s">
        <v>288</v>
      </c>
      <c r="B48" s="21"/>
      <c r="C48" s="21"/>
      <c r="D48" s="66" t="s">
        <v>271</v>
      </c>
    </row>
    <row r="49" spans="1:4" s="12" customFormat="1" x14ac:dyDescent="0.25">
      <c r="A49" s="41" t="s">
        <v>289</v>
      </c>
      <c r="B49" s="21">
        <v>0</v>
      </c>
      <c r="C49" s="21">
        <v>0</v>
      </c>
      <c r="D49" s="66" t="s">
        <v>271</v>
      </c>
    </row>
    <row r="50" spans="1:4" s="12" customFormat="1" x14ac:dyDescent="0.25">
      <c r="A50" s="41" t="s">
        <v>290</v>
      </c>
      <c r="B50" s="21">
        <v>0</v>
      </c>
      <c r="C50" s="21">
        <v>0</v>
      </c>
      <c r="D50" s="66" t="s">
        <v>271</v>
      </c>
    </row>
    <row r="51" spans="1:4" s="12" customFormat="1" ht="13.8" thickBot="1" x14ac:dyDescent="0.3">
      <c r="A51" s="42" t="s">
        <v>291</v>
      </c>
      <c r="B51" s="59">
        <v>0</v>
      </c>
      <c r="C51" s="59">
        <v>0</v>
      </c>
      <c r="D51" s="67" t="s">
        <v>271</v>
      </c>
    </row>
    <row r="52" spans="1:4" s="12" customFormat="1" ht="14.4" thickTop="1" thickBot="1" x14ac:dyDescent="0.3">
      <c r="A52" s="43" t="s">
        <v>292</v>
      </c>
      <c r="B52" s="100">
        <f>SUM(B42:B51)</f>
        <v>3556769.7300000046</v>
      </c>
      <c r="C52" s="100">
        <v>3705163.83</v>
      </c>
      <c r="D52" s="68" t="s">
        <v>271</v>
      </c>
    </row>
    <row r="53" spans="1:4" s="12" customFormat="1" x14ac:dyDescent="0.25">
      <c r="A53" s="45" t="s">
        <v>293</v>
      </c>
      <c r="B53" s="47"/>
      <c r="C53" s="47"/>
      <c r="D53" s="69"/>
    </row>
    <row r="54" spans="1:4" s="12" customFormat="1" x14ac:dyDescent="0.25">
      <c r="A54" s="49" t="s">
        <v>294</v>
      </c>
      <c r="B54" s="21">
        <v>0</v>
      </c>
      <c r="C54" s="21">
        <v>0</v>
      </c>
      <c r="D54" s="66" t="s">
        <v>271</v>
      </c>
    </row>
    <row r="55" spans="1:4" s="12" customFormat="1" ht="39.6" x14ac:dyDescent="0.25">
      <c r="A55" s="50" t="s">
        <v>295</v>
      </c>
      <c r="B55" s="21">
        <v>0</v>
      </c>
      <c r="C55" s="21">
        <v>0</v>
      </c>
      <c r="D55" s="66" t="s">
        <v>271</v>
      </c>
    </row>
    <row r="56" spans="1:4" s="12" customFormat="1" ht="52.8" x14ac:dyDescent="0.25">
      <c r="A56" s="50" t="s">
        <v>296</v>
      </c>
      <c r="B56" s="21">
        <v>0</v>
      </c>
      <c r="C56" s="21">
        <v>0</v>
      </c>
      <c r="D56" s="66" t="s">
        <v>271</v>
      </c>
    </row>
    <row r="57" spans="1:4" s="12" customFormat="1" x14ac:dyDescent="0.25">
      <c r="A57" s="49" t="s">
        <v>297</v>
      </c>
      <c r="B57" s="21">
        <v>0</v>
      </c>
      <c r="C57" s="21">
        <v>0</v>
      </c>
      <c r="D57" s="66" t="s">
        <v>271</v>
      </c>
    </row>
    <row r="58" spans="1:4" s="12" customFormat="1" ht="26.4" x14ac:dyDescent="0.25">
      <c r="A58" s="50" t="s">
        <v>298</v>
      </c>
      <c r="B58" s="21">
        <v>0</v>
      </c>
      <c r="C58" s="21">
        <v>0</v>
      </c>
      <c r="D58" s="66" t="s">
        <v>271</v>
      </c>
    </row>
    <row r="59" spans="1:4" s="12" customFormat="1" x14ac:dyDescent="0.25">
      <c r="A59" s="49" t="s">
        <v>299</v>
      </c>
      <c r="B59" s="21">
        <v>0</v>
      </c>
      <c r="C59" s="21">
        <v>0</v>
      </c>
      <c r="D59" s="66" t="s">
        <v>271</v>
      </c>
    </row>
    <row r="60" spans="1:4" s="12" customFormat="1" x14ac:dyDescent="0.25">
      <c r="A60" s="49" t="s">
        <v>300</v>
      </c>
      <c r="B60" s="21">
        <v>0</v>
      </c>
      <c r="C60" s="21">
        <v>0</v>
      </c>
      <c r="D60" s="66" t="s">
        <v>271</v>
      </c>
    </row>
    <row r="61" spans="1:4" s="12" customFormat="1" x14ac:dyDescent="0.25">
      <c r="A61" s="49" t="s">
        <v>301</v>
      </c>
      <c r="B61" s="21">
        <v>0</v>
      </c>
      <c r="C61" s="21">
        <v>0</v>
      </c>
      <c r="D61" s="66" t="s">
        <v>271</v>
      </c>
    </row>
    <row r="62" spans="1:4" s="12" customFormat="1" x14ac:dyDescent="0.25">
      <c r="A62" s="49" t="s">
        <v>302</v>
      </c>
      <c r="B62" s="21">
        <v>0</v>
      </c>
      <c r="C62" s="21">
        <v>0</v>
      </c>
      <c r="D62" s="66" t="s">
        <v>271</v>
      </c>
    </row>
    <row r="63" spans="1:4" s="12" customFormat="1" x14ac:dyDescent="0.25">
      <c r="A63" s="49" t="s">
        <v>303</v>
      </c>
      <c r="B63" s="21">
        <v>0</v>
      </c>
      <c r="C63" s="21">
        <v>0</v>
      </c>
      <c r="D63" s="66" t="s">
        <v>271</v>
      </c>
    </row>
    <row r="64" spans="1:4" s="12" customFormat="1" x14ac:dyDescent="0.25">
      <c r="A64" s="49" t="s">
        <v>304</v>
      </c>
      <c r="B64" s="21">
        <f>B52</f>
        <v>3556769.7300000046</v>
      </c>
      <c r="C64" s="21">
        <v>3705163.83</v>
      </c>
      <c r="D64" s="66" t="s">
        <v>271</v>
      </c>
    </row>
    <row r="65" spans="1:4" s="12" customFormat="1" x14ac:dyDescent="0.25">
      <c r="A65" s="49" t="s">
        <v>305</v>
      </c>
      <c r="B65" s="21">
        <v>0</v>
      </c>
      <c r="C65" s="21">
        <v>0</v>
      </c>
      <c r="D65" s="66" t="s">
        <v>271</v>
      </c>
    </row>
    <row r="66" spans="1:4" s="12" customFormat="1" ht="13.8" thickBot="1" x14ac:dyDescent="0.3">
      <c r="A66" s="49" t="s">
        <v>306</v>
      </c>
      <c r="B66" s="59">
        <v>0</v>
      </c>
      <c r="C66" s="59">
        <v>0</v>
      </c>
      <c r="D66" s="67" t="s">
        <v>271</v>
      </c>
    </row>
    <row r="67" spans="1:4" s="12" customFormat="1" ht="13.8" thickTop="1" x14ac:dyDescent="0.25">
      <c r="A67" s="48" t="s">
        <v>307</v>
      </c>
      <c r="B67" s="46">
        <f>SUM(B54:B66)</f>
        <v>3556769.7300000046</v>
      </c>
      <c r="C67" s="46">
        <v>3705163.83</v>
      </c>
      <c r="D67" s="68" t="s">
        <v>271</v>
      </c>
    </row>
    <row r="68" spans="1:4" s="12" customFormat="1" x14ac:dyDescent="0.25">
      <c r="A68" s="29" t="s">
        <v>39</v>
      </c>
      <c r="B68" s="52"/>
      <c r="C68" s="52"/>
      <c r="D68" s="70"/>
    </row>
    <row r="69" spans="1:4" s="12" customFormat="1" x14ac:dyDescent="0.25">
      <c r="A69" s="19" t="s">
        <v>308</v>
      </c>
      <c r="B69" s="46">
        <f>SUM(B138+B139)</f>
        <v>11459153.700000023</v>
      </c>
      <c r="C69" s="46">
        <v>23461704.129999999</v>
      </c>
      <c r="D69" s="66" t="s">
        <v>271</v>
      </c>
    </row>
    <row r="70" spans="1:4" s="12" customFormat="1" ht="27" thickBot="1" x14ac:dyDescent="0.3">
      <c r="A70" s="13" t="s">
        <v>309</v>
      </c>
      <c r="B70" s="59">
        <v>0</v>
      </c>
      <c r="C70" s="59">
        <v>0</v>
      </c>
      <c r="D70" s="67" t="s">
        <v>271</v>
      </c>
    </row>
    <row r="71" spans="1:4" s="12" customFormat="1" ht="13.8" thickTop="1" x14ac:dyDescent="0.25">
      <c r="A71" s="29" t="s">
        <v>310</v>
      </c>
      <c r="B71" s="46">
        <f>SUM(B69:B70)</f>
        <v>11459153.700000023</v>
      </c>
      <c r="C71" s="46">
        <v>23461704.129999999</v>
      </c>
      <c r="D71" s="68" t="s">
        <v>271</v>
      </c>
    </row>
    <row r="72" spans="1:4" s="12" customFormat="1" x14ac:dyDescent="0.25">
      <c r="A72" s="44" t="s">
        <v>311</v>
      </c>
      <c r="B72" s="52"/>
      <c r="C72" s="52"/>
      <c r="D72" s="70"/>
    </row>
    <row r="73" spans="1:4" s="12" customFormat="1" x14ac:dyDescent="0.25">
      <c r="A73" s="53" t="s">
        <v>312</v>
      </c>
      <c r="B73" s="46">
        <v>0</v>
      </c>
      <c r="C73" s="46">
        <v>0</v>
      </c>
      <c r="D73" s="66" t="s">
        <v>271</v>
      </c>
    </row>
    <row r="74" spans="1:4" s="12" customFormat="1" x14ac:dyDescent="0.25">
      <c r="A74" s="54" t="s">
        <v>313</v>
      </c>
      <c r="B74" s="46">
        <v>0</v>
      </c>
      <c r="C74" s="46">
        <v>0</v>
      </c>
      <c r="D74" s="66" t="s">
        <v>271</v>
      </c>
    </row>
    <row r="75" spans="1:4" s="12" customFormat="1" x14ac:dyDescent="0.25">
      <c r="A75" s="54" t="s">
        <v>314</v>
      </c>
      <c r="B75" s="46">
        <v>0</v>
      </c>
      <c r="C75" s="46">
        <v>0</v>
      </c>
      <c r="D75" s="66" t="s">
        <v>271</v>
      </c>
    </row>
    <row r="76" spans="1:4" s="12" customFormat="1" x14ac:dyDescent="0.25">
      <c r="A76" s="54" t="s">
        <v>315</v>
      </c>
      <c r="B76" s="46">
        <v>0</v>
      </c>
      <c r="C76" s="46">
        <v>0</v>
      </c>
      <c r="D76" s="66" t="s">
        <v>271</v>
      </c>
    </row>
    <row r="77" spans="1:4" s="12" customFormat="1" x14ac:dyDescent="0.25">
      <c r="A77" s="54" t="s">
        <v>316</v>
      </c>
      <c r="B77" s="46">
        <v>0</v>
      </c>
      <c r="C77" s="46">
        <v>0</v>
      </c>
      <c r="D77" s="66" t="s">
        <v>271</v>
      </c>
    </row>
    <row r="78" spans="1:4" s="12" customFormat="1" ht="13.8" thickBot="1" x14ac:dyDescent="0.3">
      <c r="A78" s="54" t="s">
        <v>317</v>
      </c>
      <c r="B78" s="59">
        <f>B71</f>
        <v>11459153.700000023</v>
      </c>
      <c r="C78" s="59">
        <v>23461704.129999999</v>
      </c>
      <c r="D78" s="67" t="s">
        <v>271</v>
      </c>
    </row>
    <row r="79" spans="1:4" s="12" customFormat="1" ht="14.4" thickTop="1" thickBot="1" x14ac:dyDescent="0.3">
      <c r="A79" s="55" t="s">
        <v>318</v>
      </c>
      <c r="B79" s="46">
        <f>SUM(B73:B78)</f>
        <v>11459153.700000023</v>
      </c>
      <c r="C79" s="46">
        <v>23461704.129999999</v>
      </c>
      <c r="D79" s="68" t="s">
        <v>271</v>
      </c>
    </row>
    <row r="80" spans="1:4" s="12" customFormat="1" x14ac:dyDescent="0.25">
      <c r="A80" s="19" t="s">
        <v>40</v>
      </c>
      <c r="B80" s="21">
        <v>0</v>
      </c>
      <c r="C80" s="21">
        <v>0</v>
      </c>
      <c r="D80" s="66" t="s">
        <v>271</v>
      </c>
    </row>
    <row r="81" spans="1:4" s="12" customFormat="1" x14ac:dyDescent="0.25">
      <c r="A81" s="19" t="s">
        <v>41</v>
      </c>
      <c r="B81" s="21">
        <f>B52</f>
        <v>3556769.7300000046</v>
      </c>
      <c r="C81" s="21">
        <v>3705163.83</v>
      </c>
      <c r="D81" s="66" t="s">
        <v>271</v>
      </c>
    </row>
    <row r="82" spans="1:4" s="12" customFormat="1" x14ac:dyDescent="0.25">
      <c r="A82" s="19" t="s">
        <v>42</v>
      </c>
      <c r="B82" s="21">
        <f>SUM(B139+B138)</f>
        <v>11459153.700000023</v>
      </c>
      <c r="C82" s="21">
        <v>23461704.129999999</v>
      </c>
      <c r="D82" s="66" t="s">
        <v>271</v>
      </c>
    </row>
    <row r="83" spans="1:4" s="12" customFormat="1" x14ac:dyDescent="0.25">
      <c r="A83" s="19" t="s">
        <v>43</v>
      </c>
      <c r="B83" s="21">
        <v>0</v>
      </c>
      <c r="C83" s="21">
        <v>0</v>
      </c>
      <c r="D83" s="66" t="s">
        <v>271</v>
      </c>
    </row>
    <row r="84" spans="1:4" s="12" customFormat="1" x14ac:dyDescent="0.25"/>
    <row r="85" spans="1:4" s="12" customFormat="1" x14ac:dyDescent="0.25">
      <c r="A85" s="11" t="s">
        <v>44</v>
      </c>
    </row>
    <row r="86" spans="1:4" s="12" customFormat="1" x14ac:dyDescent="0.25">
      <c r="B86" s="14" t="s">
        <v>45</v>
      </c>
      <c r="C86" s="19" t="s">
        <v>46</v>
      </c>
      <c r="D86" s="22"/>
    </row>
    <row r="87" spans="1:4" s="12" customFormat="1" x14ac:dyDescent="0.25">
      <c r="A87" s="19" t="s">
        <v>47</v>
      </c>
      <c r="B87" s="21">
        <v>868565506.85100198</v>
      </c>
      <c r="C87" s="71" t="s">
        <v>48</v>
      </c>
      <c r="D87" s="23"/>
    </row>
    <row r="88" spans="1:4" s="12" customFormat="1" ht="20.399999999999999" x14ac:dyDescent="0.25">
      <c r="A88" s="19" t="s">
        <v>49</v>
      </c>
      <c r="B88" s="99" t="s">
        <v>328</v>
      </c>
      <c r="C88" s="71" t="s">
        <v>50</v>
      </c>
      <c r="D88" s="23"/>
    </row>
    <row r="89" spans="1:4" s="12" customFormat="1" ht="22.95" customHeight="1" x14ac:dyDescent="0.25">
      <c r="A89" s="19" t="s">
        <v>51</v>
      </c>
      <c r="B89" s="99" t="s">
        <v>328</v>
      </c>
      <c r="C89" s="71" t="s">
        <v>52</v>
      </c>
      <c r="D89" s="23"/>
    </row>
    <row r="90" spans="1:4" s="12" customFormat="1" x14ac:dyDescent="0.25">
      <c r="A90" s="19" t="s">
        <v>53</v>
      </c>
      <c r="B90" s="21" t="s">
        <v>328</v>
      </c>
      <c r="C90" s="71" t="s">
        <v>54</v>
      </c>
      <c r="D90" s="23"/>
    </row>
    <row r="91" spans="1:4" s="12" customFormat="1" x14ac:dyDescent="0.25">
      <c r="A91" s="19" t="s">
        <v>55</v>
      </c>
      <c r="B91" s="21">
        <v>142461.54</v>
      </c>
      <c r="C91" s="71" t="s">
        <v>57</v>
      </c>
      <c r="D91" s="23"/>
    </row>
    <row r="92" spans="1:4" s="12" customFormat="1" x14ac:dyDescent="0.25">
      <c r="A92" s="19" t="s">
        <v>56</v>
      </c>
      <c r="B92" s="21">
        <v>0</v>
      </c>
      <c r="C92" s="71" t="s">
        <v>58</v>
      </c>
      <c r="D92" s="23"/>
    </row>
    <row r="93" spans="1:4" s="12" customFormat="1" ht="12.75" customHeight="1" x14ac:dyDescent="0.25">
      <c r="A93" s="19" t="s">
        <v>59</v>
      </c>
      <c r="B93" s="21">
        <f>SUM(B87:B90)-SUM(B91:B92)</f>
        <v>868423045.31100202</v>
      </c>
    </row>
    <row r="94" spans="1:4" s="12" customFormat="1" ht="12.75" customHeight="1" x14ac:dyDescent="0.25">
      <c r="A94" s="19" t="s">
        <v>60</v>
      </c>
      <c r="B94" s="38" t="s">
        <v>279</v>
      </c>
      <c r="C94" s="60"/>
    </row>
    <row r="95" spans="1:4" s="12" customFormat="1" x14ac:dyDescent="0.25">
      <c r="A95" s="19" t="s">
        <v>61</v>
      </c>
      <c r="B95" s="37" t="s">
        <v>329</v>
      </c>
      <c r="C95" s="34"/>
    </row>
    <row r="96" spans="1:4" s="12" customFormat="1" x14ac:dyDescent="0.25">
      <c r="A96" s="19" t="s">
        <v>62</v>
      </c>
      <c r="B96" s="37">
        <v>0.93</v>
      </c>
      <c r="C96" s="34"/>
    </row>
    <row r="97" spans="1:4" s="12" customFormat="1" x14ac:dyDescent="0.25">
      <c r="A97" s="19" t="s">
        <v>63</v>
      </c>
      <c r="B97" s="37">
        <v>0.94</v>
      </c>
      <c r="C97" s="34"/>
    </row>
    <row r="98" spans="1:4" s="12" customFormat="1" x14ac:dyDescent="0.25">
      <c r="A98" s="19" t="s">
        <v>64</v>
      </c>
      <c r="B98" s="37" t="s">
        <v>271</v>
      </c>
      <c r="C98" s="34"/>
    </row>
    <row r="99" spans="1:4" s="12" customFormat="1" x14ac:dyDescent="0.25">
      <c r="A99" s="19" t="s">
        <v>65</v>
      </c>
      <c r="B99" s="37" t="s">
        <v>271</v>
      </c>
      <c r="C99" s="34"/>
    </row>
    <row r="100" spans="1:4" s="12" customFormat="1" x14ac:dyDescent="0.25">
      <c r="A100" s="19" t="s">
        <v>66</v>
      </c>
      <c r="B100" s="93" t="s">
        <v>320</v>
      </c>
      <c r="C100" s="34"/>
    </row>
    <row r="101" spans="1:4" s="12" customFormat="1" x14ac:dyDescent="0.25">
      <c r="A101" s="19" t="s">
        <v>67</v>
      </c>
      <c r="B101" s="93" t="s">
        <v>320</v>
      </c>
      <c r="C101" s="34"/>
    </row>
    <row r="102" spans="1:4" s="12" customFormat="1" x14ac:dyDescent="0.25">
      <c r="A102" s="19"/>
      <c r="B102" s="19"/>
      <c r="C102" s="34"/>
    </row>
    <row r="103" spans="1:4" s="12" customFormat="1" x14ac:dyDescent="0.25">
      <c r="A103" s="11" t="s">
        <v>68</v>
      </c>
    </row>
    <row r="104" spans="1:4" s="12" customFormat="1" x14ac:dyDescent="0.25">
      <c r="A104" s="13" t="s">
        <v>69</v>
      </c>
      <c r="B104" s="73" t="s">
        <v>330</v>
      </c>
    </row>
    <row r="105" spans="1:4" s="12" customFormat="1" x14ac:dyDescent="0.25">
      <c r="A105" s="13" t="s">
        <v>70</v>
      </c>
      <c r="B105" s="78" t="s">
        <v>322</v>
      </c>
      <c r="C105" s="40"/>
    </row>
    <row r="106" spans="1:4" s="12" customFormat="1" ht="26.4" x14ac:dyDescent="0.25">
      <c r="A106" s="13" t="s">
        <v>71</v>
      </c>
      <c r="B106" s="73">
        <v>0</v>
      </c>
      <c r="C106" s="40"/>
    </row>
    <row r="107" spans="1:4" s="12" customFormat="1" ht="26.4" x14ac:dyDescent="0.25">
      <c r="A107" s="13" t="s">
        <v>72</v>
      </c>
      <c r="B107" s="73">
        <v>0</v>
      </c>
    </row>
    <row r="108" spans="1:4" s="12" customFormat="1" x14ac:dyDescent="0.25">
      <c r="A108" s="13" t="s">
        <v>73</v>
      </c>
      <c r="B108" s="73">
        <v>965439800.09000003</v>
      </c>
      <c r="D108" s="97"/>
    </row>
    <row r="109" spans="1:4" s="12" customFormat="1" x14ac:dyDescent="0.25">
      <c r="A109" s="13" t="s">
        <v>74</v>
      </c>
      <c r="B109" s="73" t="s">
        <v>331</v>
      </c>
    </row>
    <row r="110" spans="1:4" s="12" customFormat="1" x14ac:dyDescent="0.25">
      <c r="A110" s="13" t="s">
        <v>75</v>
      </c>
      <c r="B110" s="73" t="s">
        <v>331</v>
      </c>
    </row>
    <row r="111" spans="1:4" s="12" customFormat="1" x14ac:dyDescent="0.25">
      <c r="A111" s="13" t="s">
        <v>76</v>
      </c>
      <c r="B111" s="73" t="s">
        <v>331</v>
      </c>
    </row>
    <row r="112" spans="1:4" s="12" customFormat="1" x14ac:dyDescent="0.25">
      <c r="A112" s="13" t="s">
        <v>77</v>
      </c>
      <c r="B112" s="73" t="s">
        <v>328</v>
      </c>
    </row>
    <row r="113" spans="1:3" s="12" customFormat="1" x14ac:dyDescent="0.25">
      <c r="A113" s="13" t="s">
        <v>78</v>
      </c>
      <c r="B113" s="73">
        <v>4340557.4890999999</v>
      </c>
    </row>
    <row r="114" spans="1:3" s="12" customFormat="1" ht="26.4" x14ac:dyDescent="0.25">
      <c r="A114" s="13" t="s">
        <v>79</v>
      </c>
      <c r="B114" s="73" t="s">
        <v>328</v>
      </c>
    </row>
    <row r="115" spans="1:3" s="12" customFormat="1" x14ac:dyDescent="0.25">
      <c r="A115" s="13" t="s">
        <v>80</v>
      </c>
      <c r="B115" s="94" t="s">
        <v>271</v>
      </c>
    </row>
    <row r="116" spans="1:3" s="12" customFormat="1" x14ac:dyDescent="0.25">
      <c r="A116" s="13" t="s">
        <v>81</v>
      </c>
      <c r="B116" s="95" t="s">
        <v>271</v>
      </c>
      <c r="C116" s="33"/>
    </row>
    <row r="117" spans="1:3" s="12" customFormat="1" x14ac:dyDescent="0.25">
      <c r="A117" s="13" t="s">
        <v>82</v>
      </c>
      <c r="B117" s="72">
        <v>8231</v>
      </c>
    </row>
    <row r="118" spans="1:3" s="12" customFormat="1" x14ac:dyDescent="0.25">
      <c r="A118" s="13" t="s">
        <v>83</v>
      </c>
      <c r="B118" s="73">
        <v>117293.13571740979</v>
      </c>
    </row>
    <row r="119" spans="1:3" s="12" customFormat="1" x14ac:dyDescent="0.25">
      <c r="A119" s="13" t="s">
        <v>84</v>
      </c>
      <c r="B119" s="74">
        <v>0.66513174293463251</v>
      </c>
    </row>
    <row r="120" spans="1:3" s="12" customFormat="1" x14ac:dyDescent="0.25">
      <c r="A120" s="13" t="s">
        <v>85</v>
      </c>
      <c r="B120" s="74">
        <v>0.58877320076922557</v>
      </c>
    </row>
    <row r="121" spans="1:3" s="12" customFormat="1" x14ac:dyDescent="0.25">
      <c r="A121" s="13" t="s">
        <v>86</v>
      </c>
      <c r="B121" s="75">
        <v>41.402388000000002</v>
      </c>
    </row>
    <row r="122" spans="1:3" s="12" customFormat="1" x14ac:dyDescent="0.25">
      <c r="A122" s="13" t="s">
        <v>87</v>
      </c>
      <c r="B122" s="75">
        <v>293.33652000000001</v>
      </c>
    </row>
    <row r="123" spans="1:3" s="12" customFormat="1" x14ac:dyDescent="0.25">
      <c r="A123" s="13" t="s">
        <v>88</v>
      </c>
      <c r="B123" s="76">
        <v>4.4471355576532624E-2</v>
      </c>
    </row>
    <row r="124" spans="1:3" s="12" customFormat="1" x14ac:dyDescent="0.25">
      <c r="A124" s="13" t="s">
        <v>89</v>
      </c>
      <c r="B124" s="76">
        <v>6.8000000000000005E-2</v>
      </c>
    </row>
    <row r="125" spans="1:3" s="12" customFormat="1" x14ac:dyDescent="0.25">
      <c r="A125" s="13" t="s">
        <v>90</v>
      </c>
      <c r="B125" s="76">
        <v>9.2301351171867885E-3</v>
      </c>
    </row>
    <row r="126" spans="1:3" s="12" customFormat="1" x14ac:dyDescent="0.25">
      <c r="A126" s="13" t="s">
        <v>91</v>
      </c>
      <c r="B126" s="76">
        <v>1.9962933325665663E-2</v>
      </c>
    </row>
    <row r="127" spans="1:3" s="12" customFormat="1" x14ac:dyDescent="0.25">
      <c r="A127" s="19" t="s">
        <v>92</v>
      </c>
      <c r="B127" s="76">
        <v>2.0985331452868784E-2</v>
      </c>
    </row>
    <row r="128" spans="1:3" s="12" customFormat="1" x14ac:dyDescent="0.25">
      <c r="A128" s="19" t="s">
        <v>93</v>
      </c>
      <c r="B128" s="76">
        <v>4.3071402240357458E-2</v>
      </c>
    </row>
    <row r="129" spans="1:7" s="12" customFormat="1" x14ac:dyDescent="0.25">
      <c r="A129" s="19" t="s">
        <v>94</v>
      </c>
      <c r="B129" s="76">
        <v>0</v>
      </c>
    </row>
    <row r="130" spans="1:7" s="12" customFormat="1" x14ac:dyDescent="0.25">
      <c r="A130" s="19" t="s">
        <v>95</v>
      </c>
      <c r="B130" s="76">
        <v>0</v>
      </c>
    </row>
    <row r="131" spans="1:7" s="12" customFormat="1" x14ac:dyDescent="0.25">
      <c r="A131" s="13" t="s">
        <v>265</v>
      </c>
      <c r="B131" s="76" t="s">
        <v>271</v>
      </c>
    </row>
    <row r="132" spans="1:7" s="12" customFormat="1" x14ac:dyDescent="0.25">
      <c r="A132" s="13" t="s">
        <v>96</v>
      </c>
      <c r="B132" s="77" t="s">
        <v>319</v>
      </c>
    </row>
    <row r="133" spans="1:7" s="12" customFormat="1" x14ac:dyDescent="0.25">
      <c r="A133" s="13" t="s">
        <v>97</v>
      </c>
      <c r="B133" s="74">
        <v>0.04</v>
      </c>
    </row>
    <row r="134" spans="1:7" s="12" customFormat="1" x14ac:dyDescent="0.25"/>
    <row r="135" spans="1:7" s="12" customFormat="1" x14ac:dyDescent="0.25">
      <c r="A135" s="11" t="s">
        <v>98</v>
      </c>
    </row>
    <row r="136" spans="1:7" s="12" customFormat="1" x14ac:dyDescent="0.25"/>
    <row r="137" spans="1:7" s="12" customFormat="1" x14ac:dyDescent="0.25">
      <c r="A137" s="24" t="s">
        <v>99</v>
      </c>
      <c r="B137" s="88">
        <v>3556769.7300000046</v>
      </c>
      <c r="C137" s="56"/>
      <c r="D137" s="56"/>
      <c r="E137" s="97"/>
    </row>
    <row r="138" spans="1:7" s="12" customFormat="1" x14ac:dyDescent="0.25">
      <c r="A138" s="24" t="s">
        <v>100</v>
      </c>
      <c r="B138" s="88">
        <v>2268625.2500000023</v>
      </c>
      <c r="C138" s="56"/>
      <c r="D138" s="56"/>
      <c r="E138" s="97"/>
      <c r="F138" s="98"/>
    </row>
    <row r="139" spans="1:7" s="12" customFormat="1" x14ac:dyDescent="0.25">
      <c r="A139" s="24" t="s">
        <v>101</v>
      </c>
      <c r="B139" s="88">
        <v>9190528.4500000216</v>
      </c>
      <c r="C139" s="61"/>
      <c r="D139" s="61"/>
      <c r="E139" s="56"/>
      <c r="F139" s="57"/>
      <c r="G139" s="58"/>
    </row>
    <row r="140" spans="1:7" s="12" customFormat="1" x14ac:dyDescent="0.25">
      <c r="E140" s="56"/>
    </row>
    <row r="141" spans="1:7" s="12" customFormat="1" x14ac:dyDescent="0.25">
      <c r="A141" s="11" t="s">
        <v>102</v>
      </c>
    </row>
    <row r="142" spans="1:7" s="12" customFormat="1" x14ac:dyDescent="0.25">
      <c r="B142" s="96" t="s">
        <v>103</v>
      </c>
      <c r="C142" s="14" t="s">
        <v>104</v>
      </c>
      <c r="D142" s="25" t="s">
        <v>105</v>
      </c>
      <c r="E142" s="14" t="s">
        <v>106</v>
      </c>
    </row>
    <row r="143" spans="1:7" s="12" customFormat="1" x14ac:dyDescent="0.25">
      <c r="A143" s="19" t="s">
        <v>107</v>
      </c>
      <c r="B143" s="80">
        <v>92</v>
      </c>
      <c r="C143" s="79">
        <f>B143/B117</f>
        <v>1.1177256712428623E-2</v>
      </c>
      <c r="D143" s="81">
        <v>8317450.5299999993</v>
      </c>
      <c r="E143" s="79">
        <f>D143/B108</f>
        <v>8.6151933338822692E-3</v>
      </c>
    </row>
    <row r="144" spans="1:7" s="12" customFormat="1" x14ac:dyDescent="0.25">
      <c r="A144" s="19" t="s">
        <v>108</v>
      </c>
      <c r="B144" s="80">
        <v>0</v>
      </c>
      <c r="C144" s="79">
        <f>B144/B117</f>
        <v>0</v>
      </c>
      <c r="D144" s="81">
        <v>0</v>
      </c>
      <c r="E144" s="79">
        <f>D144/B108</f>
        <v>0</v>
      </c>
      <c r="F144" s="90"/>
    </row>
    <row r="145" spans="1:10" s="12" customFormat="1" x14ac:dyDescent="0.25">
      <c r="A145" s="19" t="s">
        <v>109</v>
      </c>
      <c r="B145" s="80">
        <v>0</v>
      </c>
      <c r="C145" s="79">
        <v>0</v>
      </c>
      <c r="D145" s="81">
        <v>0</v>
      </c>
      <c r="E145" s="79">
        <v>0</v>
      </c>
      <c r="F145" s="90"/>
    </row>
    <row r="146" spans="1:10" s="12" customFormat="1" x14ac:dyDescent="0.25">
      <c r="A146" s="19" t="s">
        <v>110</v>
      </c>
      <c r="B146" s="80">
        <v>0</v>
      </c>
      <c r="C146" s="79">
        <f>B146/B117</f>
        <v>0</v>
      </c>
      <c r="D146" s="81">
        <v>0</v>
      </c>
      <c r="E146" s="79">
        <f>D146/B108</f>
        <v>0</v>
      </c>
    </row>
    <row r="147" spans="1:10" s="12" customFormat="1" x14ac:dyDescent="0.25">
      <c r="A147" s="19" t="s">
        <v>111</v>
      </c>
      <c r="B147" s="80">
        <v>0</v>
      </c>
      <c r="C147" s="79">
        <v>0</v>
      </c>
      <c r="D147" s="81">
        <v>0</v>
      </c>
      <c r="E147" s="79">
        <v>0</v>
      </c>
      <c r="H147" s="90"/>
    </row>
    <row r="148" spans="1:10" s="12" customFormat="1" x14ac:dyDescent="0.25"/>
    <row r="149" spans="1:10" s="12" customFormat="1" x14ac:dyDescent="0.25">
      <c r="A149" s="11" t="s">
        <v>112</v>
      </c>
      <c r="F149" s="104" t="s">
        <v>113</v>
      </c>
      <c r="G149" s="105"/>
      <c r="H149" s="105"/>
      <c r="I149" s="105"/>
      <c r="J149" s="106"/>
    </row>
    <row r="150" spans="1:10" s="12" customFormat="1" ht="26.4" x14ac:dyDescent="0.25">
      <c r="A150" s="19"/>
      <c r="B150" s="14" t="s">
        <v>103</v>
      </c>
      <c r="C150" s="14" t="s">
        <v>104</v>
      </c>
      <c r="D150" s="14" t="s">
        <v>105</v>
      </c>
      <c r="E150" s="25" t="s">
        <v>106</v>
      </c>
      <c r="F150" s="26" t="s">
        <v>261</v>
      </c>
      <c r="G150" s="27" t="s">
        <v>114</v>
      </c>
      <c r="H150" s="26" t="s">
        <v>262</v>
      </c>
      <c r="I150" s="26" t="s">
        <v>263</v>
      </c>
      <c r="J150" s="26" t="s">
        <v>264</v>
      </c>
    </row>
    <row r="151" spans="1:10" s="12" customFormat="1" x14ac:dyDescent="0.25">
      <c r="A151" s="19" t="s">
        <v>115</v>
      </c>
      <c r="B151" s="82">
        <v>7397</v>
      </c>
      <c r="C151" s="79">
        <v>0.89867573806341905</v>
      </c>
      <c r="D151" s="88">
        <v>910259016.29999995</v>
      </c>
      <c r="E151" s="79">
        <v>0.94284388960880205</v>
      </c>
      <c r="F151" s="79">
        <v>4.3205889999999997E-2</v>
      </c>
      <c r="G151" s="64">
        <v>28</v>
      </c>
      <c r="H151" s="79">
        <v>4.3186960000000003E-2</v>
      </c>
      <c r="I151" s="79">
        <v>0</v>
      </c>
      <c r="J151" s="79">
        <v>4.3205889999999997E-2</v>
      </c>
    </row>
    <row r="152" spans="1:10" s="12" customFormat="1" x14ac:dyDescent="0.25">
      <c r="A152" s="19" t="s">
        <v>116</v>
      </c>
      <c r="B152" s="82" t="s">
        <v>328</v>
      </c>
      <c r="C152" s="79">
        <v>0</v>
      </c>
      <c r="D152" s="88" t="s">
        <v>328</v>
      </c>
      <c r="E152" s="79">
        <v>0</v>
      </c>
      <c r="F152" s="79" t="s">
        <v>328</v>
      </c>
      <c r="G152" s="64" t="s">
        <v>328</v>
      </c>
      <c r="H152" s="79" t="s">
        <v>328</v>
      </c>
      <c r="I152" s="79">
        <v>0</v>
      </c>
      <c r="J152" s="79" t="s">
        <v>328</v>
      </c>
    </row>
    <row r="153" spans="1:10" s="12" customFormat="1" x14ac:dyDescent="0.25">
      <c r="A153" s="19" t="s">
        <v>117</v>
      </c>
      <c r="B153" s="82" t="s">
        <v>328</v>
      </c>
      <c r="C153" s="79">
        <v>0</v>
      </c>
      <c r="D153" s="88" t="s">
        <v>328</v>
      </c>
      <c r="E153" s="79">
        <v>0</v>
      </c>
      <c r="F153" s="79" t="s">
        <v>328</v>
      </c>
      <c r="G153" s="64" t="s">
        <v>328</v>
      </c>
      <c r="H153" s="79" t="s">
        <v>328</v>
      </c>
      <c r="I153" s="79">
        <v>0</v>
      </c>
      <c r="J153" s="79" t="s">
        <v>328</v>
      </c>
    </row>
    <row r="154" spans="1:10" s="12" customFormat="1" x14ac:dyDescent="0.25">
      <c r="A154" s="19" t="s">
        <v>118</v>
      </c>
      <c r="B154" s="82" t="s">
        <v>328</v>
      </c>
      <c r="C154" s="79">
        <v>0</v>
      </c>
      <c r="D154" s="88" t="s">
        <v>328</v>
      </c>
      <c r="E154" s="79">
        <v>0</v>
      </c>
      <c r="F154" s="101">
        <v>0</v>
      </c>
      <c r="G154" s="64">
        <v>0</v>
      </c>
      <c r="H154" s="79">
        <v>0</v>
      </c>
      <c r="I154" s="79" t="s">
        <v>328</v>
      </c>
      <c r="J154" s="79" t="s">
        <v>328</v>
      </c>
    </row>
    <row r="155" spans="1:10" s="12" customFormat="1" x14ac:dyDescent="0.25">
      <c r="A155" s="19" t="s">
        <v>119</v>
      </c>
      <c r="B155" s="82">
        <v>2</v>
      </c>
      <c r="C155" s="79">
        <v>2.42983841574535E-4</v>
      </c>
      <c r="D155" s="88">
        <v>384329.77</v>
      </c>
      <c r="E155" s="79">
        <v>3.9808776265922802E-4</v>
      </c>
      <c r="F155" s="79">
        <v>4.5999999999999999E-2</v>
      </c>
      <c r="G155" s="64">
        <v>61</v>
      </c>
      <c r="H155" s="79">
        <v>6.0000000000000001E-3</v>
      </c>
      <c r="I155" s="79">
        <v>0</v>
      </c>
      <c r="J155" s="79">
        <v>4.5999999999999999E-2</v>
      </c>
    </row>
    <row r="156" spans="1:10" s="12" customFormat="1" x14ac:dyDescent="0.25">
      <c r="A156" s="19" t="s">
        <v>120</v>
      </c>
      <c r="B156" s="82" t="s">
        <v>328</v>
      </c>
      <c r="C156" s="79">
        <v>0</v>
      </c>
      <c r="D156" s="88" t="s">
        <v>328</v>
      </c>
      <c r="E156" s="79">
        <v>0</v>
      </c>
      <c r="F156" s="79" t="s">
        <v>328</v>
      </c>
      <c r="G156" s="64" t="s">
        <v>328</v>
      </c>
      <c r="H156" s="79" t="s">
        <v>328</v>
      </c>
      <c r="I156" s="79">
        <v>0</v>
      </c>
      <c r="J156" s="79" t="s">
        <v>328</v>
      </c>
    </row>
    <row r="157" spans="1:10" s="12" customFormat="1" x14ac:dyDescent="0.25">
      <c r="A157" s="19" t="s">
        <v>121</v>
      </c>
      <c r="B157" s="82" t="s">
        <v>328</v>
      </c>
      <c r="C157" s="79">
        <v>0</v>
      </c>
      <c r="D157" s="88" t="s">
        <v>328</v>
      </c>
      <c r="E157" s="79">
        <v>0</v>
      </c>
      <c r="F157" s="79" t="s">
        <v>328</v>
      </c>
      <c r="G157" s="64" t="s">
        <v>328</v>
      </c>
      <c r="H157" s="79" t="s">
        <v>328</v>
      </c>
      <c r="I157" s="79">
        <v>0</v>
      </c>
      <c r="J157" s="79" t="s">
        <v>328</v>
      </c>
    </row>
    <row r="158" spans="1:10" s="12" customFormat="1" x14ac:dyDescent="0.25">
      <c r="A158" s="19" t="s">
        <v>122</v>
      </c>
      <c r="B158" s="82">
        <v>832</v>
      </c>
      <c r="C158" s="79">
        <v>0.101081278095007</v>
      </c>
      <c r="D158" s="88">
        <v>54796454.020000003</v>
      </c>
      <c r="E158" s="79">
        <v>5.6758022628538601E-2</v>
      </c>
      <c r="F158" s="79">
        <v>6.2507220000000002E-2</v>
      </c>
      <c r="G158" s="64">
        <v>86</v>
      </c>
      <c r="H158" s="79">
        <v>-5.46636E-3</v>
      </c>
      <c r="I158" s="79" t="s">
        <v>328</v>
      </c>
      <c r="J158" s="79">
        <v>6.2507220000000002E-2</v>
      </c>
    </row>
    <row r="159" spans="1:10" s="12" customFormat="1" x14ac:dyDescent="0.25">
      <c r="A159" s="19" t="s">
        <v>123</v>
      </c>
      <c r="B159" s="82" t="s">
        <v>328</v>
      </c>
      <c r="C159" s="79">
        <v>0</v>
      </c>
      <c r="D159" s="88" t="s">
        <v>328</v>
      </c>
      <c r="E159" s="79">
        <v>0</v>
      </c>
      <c r="F159" s="79" t="s">
        <v>328</v>
      </c>
      <c r="G159" s="64" t="s">
        <v>328</v>
      </c>
      <c r="H159" s="79" t="s">
        <v>328</v>
      </c>
      <c r="I159" s="79">
        <v>6.2507220000000002E-2</v>
      </c>
      <c r="J159" s="79" t="s">
        <v>328</v>
      </c>
    </row>
    <row r="160" spans="1:10" s="12" customFormat="1" ht="12.75" customHeight="1" thickBot="1" x14ac:dyDescent="0.3">
      <c r="A160" s="28" t="s">
        <v>59</v>
      </c>
      <c r="B160" s="83">
        <f>SUM(B151:B159)</f>
        <v>8231</v>
      </c>
      <c r="C160" s="84">
        <f>SUM(C151:C159)</f>
        <v>1.0000000000000004</v>
      </c>
      <c r="D160" s="89">
        <f>SUM(D151:D159)</f>
        <v>965439800.08999991</v>
      </c>
      <c r="E160" s="84">
        <f>SUM(E151:E159)</f>
        <v>0.99999999999999989</v>
      </c>
      <c r="F160" s="84">
        <f>SUMPRODUCT(F151:F159,$E151:$E159)</f>
        <v>4.4302507625899407E-2</v>
      </c>
      <c r="G160" s="86"/>
      <c r="H160" s="84">
        <f>SUMPRODUCT(H151:H159,$E151:$E159)</f>
        <v>4.0410690088779969E-2</v>
      </c>
      <c r="I160" s="86"/>
      <c r="J160" s="84">
        <f>SUMPRODUCT(J151:J159,$E151:$E159)</f>
        <v>4.4302507625899407E-2</v>
      </c>
    </row>
    <row r="161" spans="1:6" s="12" customFormat="1" ht="12.75" customHeight="1" thickTop="1" x14ac:dyDescent="0.25"/>
    <row r="162" spans="1:6" s="12" customFormat="1" x14ac:dyDescent="0.25">
      <c r="A162" s="11" t="s">
        <v>124</v>
      </c>
    </row>
    <row r="163" spans="1:6" s="12" customFormat="1" x14ac:dyDescent="0.25">
      <c r="A163" s="29" t="s">
        <v>125</v>
      </c>
      <c r="B163" s="14" t="s">
        <v>103</v>
      </c>
      <c r="C163" s="14" t="s">
        <v>104</v>
      </c>
      <c r="D163" s="14" t="s">
        <v>105</v>
      </c>
      <c r="E163" s="14" t="s">
        <v>106</v>
      </c>
    </row>
    <row r="164" spans="1:6" s="12" customFormat="1" x14ac:dyDescent="0.25">
      <c r="A164" s="19" t="s">
        <v>126</v>
      </c>
      <c r="B164" s="80">
        <v>8166</v>
      </c>
      <c r="C164" s="79">
        <v>0.99210302514882798</v>
      </c>
      <c r="D164" s="66">
        <v>956998921.49000001</v>
      </c>
      <c r="E164" s="79">
        <v>0.99125696019657294</v>
      </c>
    </row>
    <row r="165" spans="1:6" s="12" customFormat="1" x14ac:dyDescent="0.25">
      <c r="A165" s="19" t="s">
        <v>127</v>
      </c>
      <c r="B165" s="80">
        <v>44</v>
      </c>
      <c r="C165" s="79">
        <v>5.3456445146397797E-3</v>
      </c>
      <c r="D165" s="66">
        <v>6036774.8099999996</v>
      </c>
      <c r="E165" s="79">
        <v>6.2528754350475698E-3</v>
      </c>
    </row>
    <row r="166" spans="1:6" s="12" customFormat="1" x14ac:dyDescent="0.25">
      <c r="A166" s="19" t="s">
        <v>128</v>
      </c>
      <c r="B166" s="80">
        <v>12</v>
      </c>
      <c r="C166" s="79">
        <v>1.45790304944721E-3</v>
      </c>
      <c r="D166" s="66">
        <v>1387685.37</v>
      </c>
      <c r="E166" s="79">
        <v>1.4373608482586299E-3</v>
      </c>
    </row>
    <row r="167" spans="1:6" s="12" customFormat="1" x14ac:dyDescent="0.25">
      <c r="A167" s="19" t="s">
        <v>129</v>
      </c>
      <c r="B167" s="80">
        <v>6</v>
      </c>
      <c r="C167" s="79">
        <v>7.2895152472360596E-4</v>
      </c>
      <c r="D167" s="66">
        <v>639916.31999999995</v>
      </c>
      <c r="E167" s="79">
        <v>6.62823637414105E-4</v>
      </c>
    </row>
    <row r="168" spans="1:6" s="12" customFormat="1" x14ac:dyDescent="0.25">
      <c r="A168" s="19" t="s">
        <v>130</v>
      </c>
      <c r="B168" s="80">
        <v>3</v>
      </c>
      <c r="C168" s="79">
        <v>3.6447576236180298E-4</v>
      </c>
      <c r="D168" s="66">
        <v>376502.1</v>
      </c>
      <c r="E168" s="79">
        <v>3.89979882707241E-4</v>
      </c>
    </row>
    <row r="169" spans="1:6" s="12" customFormat="1" x14ac:dyDescent="0.25">
      <c r="A169" s="19" t="s">
        <v>131</v>
      </c>
      <c r="B169" s="80">
        <v>0</v>
      </c>
      <c r="C169" s="79">
        <v>0</v>
      </c>
      <c r="D169" s="66">
        <v>0</v>
      </c>
      <c r="E169" s="79">
        <v>0</v>
      </c>
      <c r="F169" s="57"/>
    </row>
    <row r="170" spans="1:6" s="12" customFormat="1" x14ac:dyDescent="0.25">
      <c r="A170" s="19" t="s">
        <v>132</v>
      </c>
      <c r="B170" s="80">
        <v>0</v>
      </c>
      <c r="C170" s="79">
        <v>0</v>
      </c>
      <c r="D170" s="66">
        <v>0</v>
      </c>
      <c r="E170" s="79">
        <v>0</v>
      </c>
    </row>
    <row r="171" spans="1:6" s="12" customFormat="1" ht="12.75" customHeight="1" thickBot="1" x14ac:dyDescent="0.3">
      <c r="A171" s="28" t="s">
        <v>59</v>
      </c>
      <c r="B171" s="83">
        <f>SUM(B164:B170)</f>
        <v>8231</v>
      </c>
      <c r="C171" s="84">
        <f>SUM(C162:C170)</f>
        <v>1.0000000000000004</v>
      </c>
      <c r="D171" s="85">
        <f>SUM(D164:D170)</f>
        <v>965439800.09000003</v>
      </c>
      <c r="E171" s="84">
        <f>SUM(E162:E170)</f>
        <v>1.0000000000000004</v>
      </c>
    </row>
    <row r="172" spans="1:6" s="12" customFormat="1" ht="12.75" customHeight="1" thickTop="1" x14ac:dyDescent="0.25">
      <c r="B172" s="86"/>
      <c r="C172" s="86"/>
      <c r="D172" s="86"/>
      <c r="E172" s="86"/>
    </row>
    <row r="173" spans="1:6" s="12" customFormat="1" x14ac:dyDescent="0.25">
      <c r="A173" s="29" t="s">
        <v>133</v>
      </c>
      <c r="B173" s="30" t="s">
        <v>103</v>
      </c>
      <c r="C173" s="30" t="s">
        <v>104</v>
      </c>
      <c r="D173" s="30" t="s">
        <v>105</v>
      </c>
      <c r="E173" s="30" t="s">
        <v>106</v>
      </c>
    </row>
    <row r="174" spans="1:6" s="12" customFormat="1" x14ac:dyDescent="0.25">
      <c r="A174" s="19" t="s">
        <v>134</v>
      </c>
      <c r="B174" s="64">
        <v>2719</v>
      </c>
      <c r="C174" s="79">
        <v>0.33033653262058071</v>
      </c>
      <c r="D174" s="102">
        <v>200974621.13999966</v>
      </c>
      <c r="E174" s="79">
        <v>0.20816898280065166</v>
      </c>
    </row>
    <row r="175" spans="1:6" s="12" customFormat="1" x14ac:dyDescent="0.25">
      <c r="A175" s="19" t="s">
        <v>135</v>
      </c>
      <c r="B175" s="64">
        <v>379</v>
      </c>
      <c r="C175" s="79">
        <v>4.6045437978374439E-2</v>
      </c>
      <c r="D175" s="102">
        <v>45061397.82</v>
      </c>
      <c r="E175" s="79">
        <v>4.6674477078528689E-2</v>
      </c>
    </row>
    <row r="176" spans="1:6" s="12" customFormat="1" x14ac:dyDescent="0.25">
      <c r="A176" s="19" t="s">
        <v>136</v>
      </c>
      <c r="B176" s="64">
        <v>474</v>
      </c>
      <c r="C176" s="79">
        <v>5.7587170453164867E-2</v>
      </c>
      <c r="D176" s="102">
        <v>59827127.589999996</v>
      </c>
      <c r="E176" s="79">
        <v>6.1968781051312406E-2</v>
      </c>
    </row>
    <row r="177" spans="1:5" s="12" customFormat="1" x14ac:dyDescent="0.25">
      <c r="A177" s="19" t="s">
        <v>137</v>
      </c>
      <c r="B177" s="64">
        <v>509</v>
      </c>
      <c r="C177" s="79">
        <v>6.1839387680719234E-2</v>
      </c>
      <c r="D177" s="102">
        <v>69154304.690000013</v>
      </c>
      <c r="E177" s="79">
        <v>7.1629846504725994E-2</v>
      </c>
    </row>
    <row r="178" spans="1:5" s="12" customFormat="1" x14ac:dyDescent="0.25">
      <c r="A178" s="19" t="s">
        <v>138</v>
      </c>
      <c r="B178" s="64">
        <v>645</v>
      </c>
      <c r="C178" s="79">
        <v>7.8362288907787639E-2</v>
      </c>
      <c r="D178" s="102">
        <v>85242646.899999917</v>
      </c>
      <c r="E178" s="79">
        <v>8.8294108956408782E-2</v>
      </c>
    </row>
    <row r="179" spans="1:5" s="12" customFormat="1" x14ac:dyDescent="0.25">
      <c r="A179" s="19" t="s">
        <v>139</v>
      </c>
      <c r="B179" s="64">
        <v>772</v>
      </c>
      <c r="C179" s="79">
        <v>9.3791762847770618E-2</v>
      </c>
      <c r="D179" s="102">
        <v>107357628.14000008</v>
      </c>
      <c r="E179" s="79">
        <v>0.11120074822893367</v>
      </c>
    </row>
    <row r="180" spans="1:5" s="12" customFormat="1" x14ac:dyDescent="0.25">
      <c r="A180" s="19" t="s">
        <v>140</v>
      </c>
      <c r="B180" s="64">
        <v>726</v>
      </c>
      <c r="C180" s="79">
        <v>8.8203134491556312E-2</v>
      </c>
      <c r="D180" s="102">
        <v>102008184.18000002</v>
      </c>
      <c r="E180" s="79">
        <v>0.10565980827648777</v>
      </c>
    </row>
    <row r="181" spans="1:5" s="12" customFormat="1" x14ac:dyDescent="0.25">
      <c r="A181" s="19" t="s">
        <v>141</v>
      </c>
      <c r="B181" s="64">
        <v>792</v>
      </c>
      <c r="C181" s="79">
        <v>9.6221601263515977E-2</v>
      </c>
      <c r="D181" s="102">
        <v>118164846.50999986</v>
      </c>
      <c r="E181" s="79">
        <v>0.12239483652837224</v>
      </c>
    </row>
    <row r="182" spans="1:5" s="12" customFormat="1" x14ac:dyDescent="0.25">
      <c r="A182" s="19" t="s">
        <v>142</v>
      </c>
      <c r="B182" s="64">
        <v>875</v>
      </c>
      <c r="C182" s="79">
        <v>0.10630543068885918</v>
      </c>
      <c r="D182" s="102">
        <v>131008459.71999995</v>
      </c>
      <c r="E182" s="79">
        <v>0.13569821723507483</v>
      </c>
    </row>
    <row r="183" spans="1:5" s="12" customFormat="1" x14ac:dyDescent="0.25">
      <c r="A183" s="19" t="s">
        <v>143</v>
      </c>
      <c r="B183" s="64">
        <v>340</v>
      </c>
      <c r="C183" s="79">
        <v>4.1307253067671003E-2</v>
      </c>
      <c r="D183" s="102">
        <v>46640583.400000006</v>
      </c>
      <c r="E183" s="79">
        <v>4.8310193339504044E-2</v>
      </c>
    </row>
    <row r="184" spans="1:5" s="12" customFormat="1" x14ac:dyDescent="0.25">
      <c r="A184" s="19" t="s">
        <v>144</v>
      </c>
      <c r="B184" s="64">
        <v>0</v>
      </c>
      <c r="C184" s="79">
        <v>0</v>
      </c>
      <c r="D184" s="102">
        <v>0</v>
      </c>
      <c r="E184" s="79">
        <v>0</v>
      </c>
    </row>
    <row r="185" spans="1:5" s="12" customFormat="1" x14ac:dyDescent="0.25">
      <c r="A185" s="19" t="s">
        <v>145</v>
      </c>
      <c r="B185" s="64">
        <v>0</v>
      </c>
      <c r="C185" s="79">
        <v>0</v>
      </c>
      <c r="D185" s="102">
        <v>0</v>
      </c>
      <c r="E185" s="79">
        <v>0</v>
      </c>
    </row>
    <row r="186" spans="1:5" s="12" customFormat="1" x14ac:dyDescent="0.25">
      <c r="A186" s="19" t="s">
        <v>146</v>
      </c>
      <c r="B186" s="64">
        <v>0</v>
      </c>
      <c r="C186" s="79">
        <v>0</v>
      </c>
      <c r="D186" s="102">
        <v>0</v>
      </c>
      <c r="E186" s="79">
        <v>0</v>
      </c>
    </row>
    <row r="187" spans="1:5" s="12" customFormat="1" x14ac:dyDescent="0.25">
      <c r="A187" s="19" t="s">
        <v>147</v>
      </c>
      <c r="B187" s="64">
        <v>0</v>
      </c>
      <c r="C187" s="79">
        <v>0</v>
      </c>
      <c r="D187" s="102">
        <v>0</v>
      </c>
      <c r="E187" s="79">
        <v>0</v>
      </c>
    </row>
    <row r="188" spans="1:5" s="12" customFormat="1" x14ac:dyDescent="0.25">
      <c r="A188" s="19" t="s">
        <v>148</v>
      </c>
      <c r="B188" s="64">
        <v>0</v>
      </c>
      <c r="C188" s="79">
        <v>0</v>
      </c>
      <c r="D188" s="102">
        <v>0</v>
      </c>
      <c r="E188" s="79">
        <v>0</v>
      </c>
    </row>
    <row r="189" spans="1:5" s="12" customFormat="1" ht="12.75" customHeight="1" thickBot="1" x14ac:dyDescent="0.3">
      <c r="A189" s="28" t="s">
        <v>59</v>
      </c>
      <c r="B189" s="83">
        <f>SUM(B174:B188)</f>
        <v>8231</v>
      </c>
      <c r="C189" s="84">
        <f>SUM(C174:C188)</f>
        <v>1</v>
      </c>
      <c r="D189" s="85">
        <f>SUM(D174:D188)</f>
        <v>965439800.08999944</v>
      </c>
      <c r="E189" s="84">
        <f>SUM(E174:E188)</f>
        <v>1</v>
      </c>
    </row>
    <row r="190" spans="1:5" s="12" customFormat="1" ht="12.75" customHeight="1" thickTop="1" x14ac:dyDescent="0.25">
      <c r="B190" s="86"/>
      <c r="C190" s="86"/>
      <c r="D190" s="86"/>
      <c r="E190" s="86"/>
    </row>
    <row r="191" spans="1:5" s="12" customFormat="1" x14ac:dyDescent="0.25">
      <c r="A191" s="29" t="s">
        <v>149</v>
      </c>
      <c r="B191" s="30" t="s">
        <v>103</v>
      </c>
      <c r="C191" s="30" t="s">
        <v>104</v>
      </c>
      <c r="D191" s="30" t="s">
        <v>105</v>
      </c>
      <c r="E191" s="30" t="s">
        <v>106</v>
      </c>
    </row>
    <row r="192" spans="1:5" s="12" customFormat="1" x14ac:dyDescent="0.25">
      <c r="A192" s="19" t="s">
        <v>134</v>
      </c>
      <c r="B192" s="80">
        <v>3873</v>
      </c>
      <c r="C192" s="79">
        <v>0.47053820920908801</v>
      </c>
      <c r="D192" s="66">
        <v>318356206.5</v>
      </c>
      <c r="E192" s="79">
        <v>0.32975251949455803</v>
      </c>
    </row>
    <row r="193" spans="1:5" s="12" customFormat="1" x14ac:dyDescent="0.25">
      <c r="A193" s="19" t="s">
        <v>135</v>
      </c>
      <c r="B193" s="80">
        <v>593</v>
      </c>
      <c r="C193" s="79">
        <v>7.2044709026849701E-2</v>
      </c>
      <c r="D193" s="66">
        <v>76610183.769999906</v>
      </c>
      <c r="E193" s="79">
        <v>7.9352626401830703E-2</v>
      </c>
    </row>
    <row r="194" spans="1:5" s="12" customFormat="1" x14ac:dyDescent="0.25">
      <c r="A194" s="19" t="s">
        <v>136</v>
      </c>
      <c r="B194" s="80">
        <v>711</v>
      </c>
      <c r="C194" s="79">
        <v>8.6380755679747304E-2</v>
      </c>
      <c r="D194" s="66">
        <v>98915389.689999998</v>
      </c>
      <c r="E194" s="79">
        <v>0.102456299896461</v>
      </c>
    </row>
    <row r="195" spans="1:5" s="12" customFormat="1" x14ac:dyDescent="0.25">
      <c r="A195" s="19" t="s">
        <v>137</v>
      </c>
      <c r="B195" s="80">
        <v>632</v>
      </c>
      <c r="C195" s="79">
        <v>7.6782893937553207E-2</v>
      </c>
      <c r="D195" s="66">
        <v>85693830.060000107</v>
      </c>
      <c r="E195" s="79">
        <v>8.8761443284202199E-2</v>
      </c>
    </row>
    <row r="196" spans="1:5" s="12" customFormat="1" x14ac:dyDescent="0.25">
      <c r="A196" s="19" t="s">
        <v>138</v>
      </c>
      <c r="B196" s="80">
        <v>613</v>
      </c>
      <c r="C196" s="79">
        <v>7.4474547442595102E-2</v>
      </c>
      <c r="D196" s="66">
        <v>91817743.550000101</v>
      </c>
      <c r="E196" s="79">
        <v>9.5104576734293206E-2</v>
      </c>
    </row>
    <row r="197" spans="1:5" s="12" customFormat="1" x14ac:dyDescent="0.25">
      <c r="A197" s="19" t="s">
        <v>139</v>
      </c>
      <c r="B197" s="80">
        <v>552</v>
      </c>
      <c r="C197" s="79">
        <v>6.7063540274571704E-2</v>
      </c>
      <c r="D197" s="66">
        <v>86892120.260000005</v>
      </c>
      <c r="E197" s="79">
        <v>9.00026291146271E-2</v>
      </c>
    </row>
    <row r="198" spans="1:5" s="12" customFormat="1" x14ac:dyDescent="0.25">
      <c r="A198" s="19" t="s">
        <v>140</v>
      </c>
      <c r="B198" s="80">
        <v>530</v>
      </c>
      <c r="C198" s="79">
        <v>6.4390718017251894E-2</v>
      </c>
      <c r="D198" s="66">
        <v>89459036.560000002</v>
      </c>
      <c r="E198" s="79">
        <v>9.2661434251685604E-2</v>
      </c>
    </row>
    <row r="199" spans="1:5" s="12" customFormat="1" x14ac:dyDescent="0.25">
      <c r="A199" s="19" t="s">
        <v>141</v>
      </c>
      <c r="B199" s="80">
        <v>369</v>
      </c>
      <c r="C199" s="79">
        <v>4.4830518770501801E-2</v>
      </c>
      <c r="D199" s="66">
        <v>60015586.119999997</v>
      </c>
      <c r="E199" s="79">
        <v>6.2163985899903101E-2</v>
      </c>
    </row>
    <row r="200" spans="1:5" s="12" customFormat="1" x14ac:dyDescent="0.25">
      <c r="A200" s="19" t="s">
        <v>142</v>
      </c>
      <c r="B200" s="80">
        <v>234</v>
      </c>
      <c r="C200" s="79">
        <v>2.84291094642206E-2</v>
      </c>
      <c r="D200" s="66">
        <v>37554476.25</v>
      </c>
      <c r="E200" s="79">
        <v>3.8898827504831597E-2</v>
      </c>
    </row>
    <row r="201" spans="1:5" s="12" customFormat="1" x14ac:dyDescent="0.25">
      <c r="A201" s="19" t="s">
        <v>143</v>
      </c>
      <c r="B201" s="80">
        <v>74</v>
      </c>
      <c r="C201" s="79">
        <v>8.9904021382578095E-3</v>
      </c>
      <c r="D201" s="66">
        <v>11347234.529999999</v>
      </c>
      <c r="E201" s="79">
        <v>1.1753435614465201E-2</v>
      </c>
    </row>
    <row r="202" spans="1:5" s="12" customFormat="1" x14ac:dyDescent="0.25">
      <c r="A202" s="19" t="s">
        <v>144</v>
      </c>
      <c r="B202" s="80">
        <v>34</v>
      </c>
      <c r="C202" s="79">
        <v>4.1307253067670996E-3</v>
      </c>
      <c r="D202" s="66">
        <v>6414613.4800000004</v>
      </c>
      <c r="E202" s="79">
        <v>6.6442397334375699E-3</v>
      </c>
    </row>
    <row r="203" spans="1:5" s="12" customFormat="1" x14ac:dyDescent="0.25">
      <c r="A203" s="19" t="s">
        <v>145</v>
      </c>
      <c r="B203" s="80">
        <v>10</v>
      </c>
      <c r="C203" s="79">
        <v>1.2149192078726801E-3</v>
      </c>
      <c r="D203" s="66">
        <v>1396933.33</v>
      </c>
      <c r="E203" s="79">
        <v>1.4469398608486801E-3</v>
      </c>
    </row>
    <row r="204" spans="1:5" s="12" customFormat="1" x14ac:dyDescent="0.25">
      <c r="A204" s="19" t="s">
        <v>146</v>
      </c>
      <c r="B204" s="80">
        <v>3</v>
      </c>
      <c r="C204" s="79">
        <v>3.6447576236180298E-4</v>
      </c>
      <c r="D204" s="66">
        <v>557733.23</v>
      </c>
      <c r="E204" s="79">
        <v>5.7769860942961698E-4</v>
      </c>
    </row>
    <row r="205" spans="1:5" s="12" customFormat="1" x14ac:dyDescent="0.25">
      <c r="A205" s="19" t="s">
        <v>147</v>
      </c>
      <c r="B205" s="80">
        <v>2</v>
      </c>
      <c r="C205" s="79">
        <v>2.42983841574535E-4</v>
      </c>
      <c r="D205" s="66">
        <v>327351.11</v>
      </c>
      <c r="E205" s="79">
        <v>3.3906941682897699E-4</v>
      </c>
    </row>
    <row r="206" spans="1:5" s="12" customFormat="1" x14ac:dyDescent="0.25">
      <c r="A206" s="19" t="s">
        <v>148</v>
      </c>
      <c r="B206" s="80">
        <v>1</v>
      </c>
      <c r="C206" s="79">
        <v>1.21491920787268E-4</v>
      </c>
      <c r="D206" s="66">
        <v>81361.649999999994</v>
      </c>
      <c r="E206" s="79">
        <v>8.4274182597832904E-5</v>
      </c>
    </row>
    <row r="207" spans="1:5" s="12" customFormat="1" ht="12.75" customHeight="1" thickBot="1" x14ac:dyDescent="0.3">
      <c r="A207" s="28" t="s">
        <v>59</v>
      </c>
      <c r="B207" s="83">
        <f>SUM(B192:B206)</f>
        <v>8231</v>
      </c>
      <c r="C207" s="84">
        <f>SUM(C192:C206)</f>
        <v>1.0000000000000007</v>
      </c>
      <c r="D207" s="85">
        <f>SUM(D192:D206)</f>
        <v>965439800.09000015</v>
      </c>
      <c r="E207" s="84">
        <f>SUM(E192:E206)</f>
        <v>1.0000000000000004</v>
      </c>
    </row>
    <row r="208" spans="1:5" s="12" customFormat="1" ht="12.75" customHeight="1" thickTop="1" x14ac:dyDescent="0.25">
      <c r="B208" s="86"/>
      <c r="C208" s="86"/>
      <c r="D208" s="86"/>
      <c r="E208" s="86"/>
    </row>
    <row r="209" spans="1:5" s="12" customFormat="1" ht="12.75" customHeight="1" x14ac:dyDescent="0.25">
      <c r="A209" s="29" t="s">
        <v>150</v>
      </c>
      <c r="B209" s="30" t="s">
        <v>103</v>
      </c>
      <c r="C209" s="30" t="s">
        <v>104</v>
      </c>
      <c r="D209" s="30" t="s">
        <v>105</v>
      </c>
      <c r="E209" s="30" t="s">
        <v>106</v>
      </c>
    </row>
    <row r="210" spans="1:5" s="12" customFormat="1" ht="12.75" customHeight="1" x14ac:dyDescent="0.25">
      <c r="A210" s="19" t="s">
        <v>151</v>
      </c>
      <c r="B210" s="80">
        <v>450</v>
      </c>
      <c r="C210" s="79">
        <v>5.4671364354270398E-2</v>
      </c>
      <c r="D210" s="80">
        <v>91323.11</v>
      </c>
      <c r="E210" s="79">
        <v>9.4592236607074501E-5</v>
      </c>
    </row>
    <row r="211" spans="1:5" s="12" customFormat="1" ht="12.75" customHeight="1" x14ac:dyDescent="0.25">
      <c r="A211" s="19" t="s">
        <v>152</v>
      </c>
      <c r="B211" s="80">
        <v>41</v>
      </c>
      <c r="C211" s="79">
        <v>4.9811687522779702E-3</v>
      </c>
      <c r="D211" s="80">
        <v>322970.58</v>
      </c>
      <c r="E211" s="79">
        <v>3.3453207540220701E-4</v>
      </c>
    </row>
    <row r="212" spans="1:5" s="12" customFormat="1" ht="12.75" customHeight="1" x14ac:dyDescent="0.25">
      <c r="A212" s="19" t="s">
        <v>153</v>
      </c>
      <c r="B212" s="80">
        <v>205</v>
      </c>
      <c r="C212" s="79">
        <v>2.4905843761389899E-2</v>
      </c>
      <c r="D212" s="80">
        <v>3677782.17</v>
      </c>
      <c r="E212" s="79">
        <v>3.8094370769230302E-3</v>
      </c>
    </row>
    <row r="213" spans="1:5" s="12" customFormat="1" ht="12.75" customHeight="1" x14ac:dyDescent="0.25">
      <c r="A213" s="19" t="s">
        <v>154</v>
      </c>
      <c r="B213" s="80">
        <v>605</v>
      </c>
      <c r="C213" s="79">
        <v>7.3502612076296894E-2</v>
      </c>
      <c r="D213" s="80">
        <v>23745211.41</v>
      </c>
      <c r="E213" s="79">
        <v>2.4595227385266701E-2</v>
      </c>
    </row>
    <row r="214" spans="1:5" s="12" customFormat="1" ht="12.75" customHeight="1" x14ac:dyDescent="0.25">
      <c r="A214" s="19" t="s">
        <v>155</v>
      </c>
      <c r="B214" s="80">
        <v>1112</v>
      </c>
      <c r="C214" s="79">
        <v>0.13509901591544199</v>
      </c>
      <c r="D214" s="80">
        <v>70833102.239999905</v>
      </c>
      <c r="E214" s="79">
        <v>7.3368740581646594E-2</v>
      </c>
    </row>
    <row r="215" spans="1:5" s="12" customFormat="1" ht="12.75" customHeight="1" x14ac:dyDescent="0.25">
      <c r="A215" s="19" t="s">
        <v>156</v>
      </c>
      <c r="B215" s="80">
        <v>1470</v>
      </c>
      <c r="C215" s="79">
        <v>0.17859312355728299</v>
      </c>
      <c r="D215" s="80">
        <v>129438120.98999999</v>
      </c>
      <c r="E215" s="79">
        <v>0.134071664518009</v>
      </c>
    </row>
    <row r="216" spans="1:5" s="12" customFormat="1" ht="12.75" customHeight="1" x14ac:dyDescent="0.25">
      <c r="A216" s="19" t="s">
        <v>157</v>
      </c>
      <c r="B216" s="80">
        <v>2216</v>
      </c>
      <c r="C216" s="79">
        <v>0.26922609646458501</v>
      </c>
      <c r="D216" s="80">
        <v>271244917.04000002</v>
      </c>
      <c r="E216" s="79">
        <v>0.28095477005890401</v>
      </c>
    </row>
    <row r="217" spans="1:5" s="12" customFormat="1" ht="12.75" customHeight="1" x14ac:dyDescent="0.25">
      <c r="A217" s="19" t="s">
        <v>158</v>
      </c>
      <c r="B217" s="80">
        <v>1112</v>
      </c>
      <c r="C217" s="79">
        <v>0.13509901591544199</v>
      </c>
      <c r="D217" s="80">
        <v>189808206.09999999</v>
      </c>
      <c r="E217" s="79">
        <v>0.196602839537282</v>
      </c>
    </row>
    <row r="218" spans="1:5" s="12" customFormat="1" ht="12.75" customHeight="1" x14ac:dyDescent="0.25">
      <c r="A218" s="19" t="s">
        <v>159</v>
      </c>
      <c r="B218" s="80">
        <v>556</v>
      </c>
      <c r="C218" s="79">
        <v>6.75495079577208E-2</v>
      </c>
      <c r="D218" s="80">
        <v>123156372.31</v>
      </c>
      <c r="E218" s="79">
        <v>0.12756504579417499</v>
      </c>
    </row>
    <row r="219" spans="1:5" s="12" customFormat="1" ht="12.75" customHeight="1" x14ac:dyDescent="0.25">
      <c r="A219" s="19" t="s">
        <v>160</v>
      </c>
      <c r="B219" s="80">
        <v>224</v>
      </c>
      <c r="C219" s="79">
        <v>2.7214190256348001E-2</v>
      </c>
      <c r="D219" s="80">
        <v>61151182.270000003</v>
      </c>
      <c r="E219" s="79">
        <v>6.33402333986018E-2</v>
      </c>
    </row>
    <row r="220" spans="1:5" s="12" customFormat="1" ht="12.75" customHeight="1" x14ac:dyDescent="0.25">
      <c r="A220" s="19" t="s">
        <v>161</v>
      </c>
      <c r="B220" s="80">
        <v>108</v>
      </c>
      <c r="C220" s="79">
        <v>1.31211274450249E-2</v>
      </c>
      <c r="D220" s="80">
        <v>34791455.700000003</v>
      </c>
      <c r="E220" s="79">
        <v>3.6036898102560798E-2</v>
      </c>
    </row>
    <row r="221" spans="1:5" s="12" customFormat="1" ht="12.75" customHeight="1" x14ac:dyDescent="0.25">
      <c r="A221" s="19" t="s">
        <v>162</v>
      </c>
      <c r="B221" s="80">
        <v>64</v>
      </c>
      <c r="C221" s="79">
        <v>7.7754829303851303E-3</v>
      </c>
      <c r="D221" s="80">
        <v>23656573.260000002</v>
      </c>
      <c r="E221" s="79">
        <v>2.4503416223149999E-2</v>
      </c>
    </row>
    <row r="222" spans="1:5" s="12" customFormat="1" ht="12.75" customHeight="1" x14ac:dyDescent="0.25">
      <c r="A222" s="19" t="s">
        <v>163</v>
      </c>
      <c r="B222" s="80">
        <v>25</v>
      </c>
      <c r="C222" s="79">
        <v>3.0372980196816902E-3</v>
      </c>
      <c r="D222" s="80">
        <v>10742343.529999999</v>
      </c>
      <c r="E222" s="79">
        <v>1.1126891111179199E-2</v>
      </c>
    </row>
    <row r="223" spans="1:5" s="12" customFormat="1" ht="12.75" customHeight="1" x14ac:dyDescent="0.25">
      <c r="A223" s="19" t="s">
        <v>164</v>
      </c>
      <c r="B223" s="80">
        <v>20</v>
      </c>
      <c r="C223" s="79">
        <v>2.4298384157453502E-3</v>
      </c>
      <c r="D223" s="80">
        <v>9433362.4199999999</v>
      </c>
      <c r="E223" s="79">
        <v>9.7710519279613304E-3</v>
      </c>
    </row>
    <row r="224" spans="1:5" s="12" customFormat="1" ht="12.75" customHeight="1" x14ac:dyDescent="0.25">
      <c r="A224" s="19" t="s">
        <v>165</v>
      </c>
      <c r="B224" s="80">
        <v>16</v>
      </c>
      <c r="C224" s="79">
        <v>1.94387073259628E-3</v>
      </c>
      <c r="D224" s="80">
        <v>8794745.1400000006</v>
      </c>
      <c r="E224" s="79">
        <v>9.1095738327549095E-3</v>
      </c>
    </row>
    <row r="225" spans="1:5" s="12" customFormat="1" ht="12.75" customHeight="1" x14ac:dyDescent="0.25">
      <c r="A225" s="19" t="s">
        <v>166</v>
      </c>
      <c r="B225" s="80">
        <v>6</v>
      </c>
      <c r="C225" s="79">
        <v>7.2895152472360596E-4</v>
      </c>
      <c r="D225" s="80">
        <v>3693766.1</v>
      </c>
      <c r="E225" s="79">
        <v>3.8259931894828198E-3</v>
      </c>
    </row>
    <row r="226" spans="1:5" s="12" customFormat="1" ht="12.75" customHeight="1" x14ac:dyDescent="0.25">
      <c r="A226" s="19" t="s">
        <v>167</v>
      </c>
      <c r="B226" s="80">
        <v>0</v>
      </c>
      <c r="C226" s="79">
        <v>0</v>
      </c>
      <c r="D226" s="80">
        <v>0</v>
      </c>
      <c r="E226" s="79">
        <v>0</v>
      </c>
    </row>
    <row r="227" spans="1:5" s="12" customFormat="1" ht="12.75" customHeight="1" x14ac:dyDescent="0.25">
      <c r="A227" s="19" t="s">
        <v>168</v>
      </c>
      <c r="B227" s="80">
        <v>1</v>
      </c>
      <c r="C227" s="79">
        <v>1.21491920787268E-4</v>
      </c>
      <c r="D227" s="80">
        <v>858365.72</v>
      </c>
      <c r="E227" s="79">
        <v>8.8909295009381403E-4</v>
      </c>
    </row>
    <row r="228" spans="1:5" s="12" customFormat="1" ht="12.75" customHeight="1" x14ac:dyDescent="0.25">
      <c r="A228" s="19" t="s">
        <v>169</v>
      </c>
      <c r="B228" s="80">
        <v>0</v>
      </c>
      <c r="C228" s="79">
        <v>0</v>
      </c>
      <c r="D228" s="80">
        <v>0</v>
      </c>
      <c r="E228" s="79">
        <v>0</v>
      </c>
    </row>
    <row r="229" spans="1:5" s="12" customFormat="1" ht="12.75" customHeight="1" x14ac:dyDescent="0.25">
      <c r="A229" s="19" t="s">
        <v>170</v>
      </c>
      <c r="B229" s="80">
        <v>0</v>
      </c>
      <c r="C229" s="79">
        <v>0</v>
      </c>
      <c r="D229" s="80">
        <v>0</v>
      </c>
      <c r="E229" s="79">
        <v>0</v>
      </c>
    </row>
    <row r="230" spans="1:5" s="12" customFormat="1" ht="12.75" customHeight="1" thickBot="1" x14ac:dyDescent="0.3">
      <c r="A230" s="28" t="s">
        <v>59</v>
      </c>
      <c r="B230" s="83">
        <f>SUM(B210:B229)</f>
        <v>8231</v>
      </c>
      <c r="C230" s="84">
        <f>SUM(C210:C229)</f>
        <v>1.0000000000000002</v>
      </c>
      <c r="D230" s="85">
        <f>SUM(D210:D229)</f>
        <v>965439800.08999979</v>
      </c>
      <c r="E230" s="84">
        <f>SUM(E210:E229)</f>
        <v>1.0000000000000004</v>
      </c>
    </row>
    <row r="231" spans="1:5" s="12" customFormat="1" ht="12.75" customHeight="1" thickTop="1" x14ac:dyDescent="0.25">
      <c r="B231" s="86"/>
      <c r="C231" s="86"/>
      <c r="D231" s="86"/>
      <c r="E231" s="86"/>
    </row>
    <row r="232" spans="1:5" s="12" customFormat="1" ht="12.75" customHeight="1" x14ac:dyDescent="0.25">
      <c r="B232" s="86"/>
      <c r="C232" s="86"/>
      <c r="D232" s="86"/>
      <c r="E232" s="86"/>
    </row>
    <row r="233" spans="1:5" s="12" customFormat="1" x14ac:dyDescent="0.25">
      <c r="A233" s="29" t="s">
        <v>171</v>
      </c>
      <c r="B233" s="30" t="s">
        <v>103</v>
      </c>
      <c r="C233" s="30" t="s">
        <v>104</v>
      </c>
      <c r="D233" s="30" t="s">
        <v>105</v>
      </c>
      <c r="E233" s="30" t="s">
        <v>106</v>
      </c>
    </row>
    <row r="234" spans="1:5" s="12" customFormat="1" x14ac:dyDescent="0.25">
      <c r="A234" s="19" t="s">
        <v>172</v>
      </c>
      <c r="B234" s="80">
        <v>405</v>
      </c>
      <c r="C234" s="79">
        <v>4.92042279188434E-2</v>
      </c>
      <c r="D234" s="66">
        <v>59572380.899999999</v>
      </c>
      <c r="E234" s="79">
        <v>6.1704915101331602E-2</v>
      </c>
    </row>
    <row r="235" spans="1:5" s="12" customFormat="1" x14ac:dyDescent="0.25">
      <c r="A235" s="19" t="s">
        <v>173</v>
      </c>
      <c r="B235" s="80">
        <v>953</v>
      </c>
      <c r="C235" s="79">
        <v>0.115781800510266</v>
      </c>
      <c r="D235" s="66">
        <v>121544958.03</v>
      </c>
      <c r="E235" s="79">
        <v>0.12589594713069599</v>
      </c>
    </row>
    <row r="236" spans="1:5" s="12" customFormat="1" x14ac:dyDescent="0.25">
      <c r="A236" s="19" t="s">
        <v>174</v>
      </c>
      <c r="B236" s="80">
        <v>122</v>
      </c>
      <c r="C236" s="79">
        <v>1.4822014336046701E-2</v>
      </c>
      <c r="D236" s="66">
        <v>28877099.82</v>
      </c>
      <c r="E236" s="79">
        <v>2.9910823872506601E-2</v>
      </c>
    </row>
    <row r="237" spans="1:5" s="12" customFormat="1" x14ac:dyDescent="0.25">
      <c r="A237" s="19" t="s">
        <v>175</v>
      </c>
      <c r="B237" s="80">
        <v>284</v>
      </c>
      <c r="C237" s="79">
        <v>3.4503705503584003E-2</v>
      </c>
      <c r="D237" s="66">
        <v>27589785.390000001</v>
      </c>
      <c r="E237" s="79">
        <v>2.8577426979318699E-2</v>
      </c>
    </row>
    <row r="238" spans="1:5" s="12" customFormat="1" x14ac:dyDescent="0.25">
      <c r="A238" s="19" t="s">
        <v>176</v>
      </c>
      <c r="B238" s="80">
        <v>1443</v>
      </c>
      <c r="C238" s="79">
        <v>0.17531284169602701</v>
      </c>
      <c r="D238" s="66">
        <v>166882876</v>
      </c>
      <c r="E238" s="79">
        <v>0.17285684305167701</v>
      </c>
    </row>
    <row r="239" spans="1:5" s="12" customFormat="1" x14ac:dyDescent="0.25">
      <c r="A239" s="19" t="s">
        <v>177</v>
      </c>
      <c r="B239" s="80">
        <v>0</v>
      </c>
      <c r="C239" s="79">
        <v>0</v>
      </c>
      <c r="D239" s="66">
        <v>0</v>
      </c>
      <c r="E239" s="79">
        <v>0</v>
      </c>
    </row>
    <row r="240" spans="1:5" s="12" customFormat="1" x14ac:dyDescent="0.25">
      <c r="A240" s="19" t="s">
        <v>178</v>
      </c>
      <c r="B240" s="80">
        <v>273</v>
      </c>
      <c r="C240" s="79">
        <v>3.3167294374924099E-2</v>
      </c>
      <c r="D240" s="66">
        <v>44808700.869999997</v>
      </c>
      <c r="E240" s="79">
        <v>4.6412734243836698E-2</v>
      </c>
    </row>
    <row r="241" spans="1:5" s="12" customFormat="1" x14ac:dyDescent="0.25">
      <c r="A241" s="19" t="s">
        <v>179</v>
      </c>
      <c r="B241" s="80">
        <v>234</v>
      </c>
      <c r="C241" s="79">
        <v>2.84291094642206E-2</v>
      </c>
      <c r="D241" s="66">
        <v>37252262.799999997</v>
      </c>
      <c r="E241" s="79">
        <v>3.8585795609966902E-2</v>
      </c>
    </row>
    <row r="242" spans="1:5" s="12" customFormat="1" x14ac:dyDescent="0.25">
      <c r="A242" s="19" t="s">
        <v>180</v>
      </c>
      <c r="B242" s="80">
        <v>431</v>
      </c>
      <c r="C242" s="79">
        <v>5.2363017859312397E-2</v>
      </c>
      <c r="D242" s="66">
        <v>54512889.259999998</v>
      </c>
      <c r="E242" s="79">
        <v>5.6464306997617203E-2</v>
      </c>
    </row>
    <row r="243" spans="1:5" s="12" customFormat="1" x14ac:dyDescent="0.25">
      <c r="A243" s="19" t="s">
        <v>181</v>
      </c>
      <c r="B243" s="80">
        <v>0</v>
      </c>
      <c r="C243" s="79">
        <v>0</v>
      </c>
      <c r="D243" s="66">
        <v>0</v>
      </c>
      <c r="E243" s="79">
        <v>0</v>
      </c>
    </row>
    <row r="244" spans="1:5" s="12" customFormat="1" x14ac:dyDescent="0.25">
      <c r="A244" s="19" t="s">
        <v>182</v>
      </c>
      <c r="B244" s="80">
        <v>2555</v>
      </c>
      <c r="C244" s="79">
        <v>0.310411857611469</v>
      </c>
      <c r="D244" s="66">
        <v>258158338.86000001</v>
      </c>
      <c r="E244" s="79">
        <v>0.26739972687674002</v>
      </c>
    </row>
    <row r="245" spans="1:5" s="12" customFormat="1" x14ac:dyDescent="0.25">
      <c r="A245" s="19" t="s">
        <v>183</v>
      </c>
      <c r="B245" s="80">
        <v>218</v>
      </c>
      <c r="C245" s="79">
        <v>2.6485238731624301E-2</v>
      </c>
      <c r="D245" s="66">
        <v>27880128.98</v>
      </c>
      <c r="E245" s="79">
        <v>2.8878164104484801E-2</v>
      </c>
    </row>
    <row r="246" spans="1:5" s="12" customFormat="1" x14ac:dyDescent="0.25">
      <c r="A246" s="19" t="s">
        <v>184</v>
      </c>
      <c r="B246" s="80">
        <v>1313</v>
      </c>
      <c r="C246" s="79">
        <v>0.15951889199368199</v>
      </c>
      <c r="D246" s="66">
        <v>138360379.18000001</v>
      </c>
      <c r="E246" s="79">
        <v>0.14331331603182501</v>
      </c>
    </row>
    <row r="247" spans="1:5" s="12" customFormat="1" x14ac:dyDescent="0.25">
      <c r="A247" s="19" t="s">
        <v>185</v>
      </c>
      <c r="B247" s="80">
        <v>0</v>
      </c>
      <c r="C247" s="79">
        <v>0</v>
      </c>
      <c r="D247" s="66">
        <v>0</v>
      </c>
      <c r="E247" s="79">
        <v>0</v>
      </c>
    </row>
    <row r="248" spans="1:5" s="12" customFormat="1" ht="12.75" customHeight="1" thickBot="1" x14ac:dyDescent="0.3">
      <c r="A248" s="28" t="s">
        <v>59</v>
      </c>
      <c r="B248" s="83">
        <f>SUM(B234:B247)</f>
        <v>8231</v>
      </c>
      <c r="C248" s="84">
        <f>SUM(C234:C247)</f>
        <v>0.99999999999999944</v>
      </c>
      <c r="D248" s="85">
        <f>SUM(D234:D247)</f>
        <v>965439800.09000015</v>
      </c>
      <c r="E248" s="84">
        <f>SUM(E234:E247)</f>
        <v>1.0000000000000004</v>
      </c>
    </row>
    <row r="249" spans="1:5" s="12" customFormat="1" ht="12.75" customHeight="1" thickTop="1" x14ac:dyDescent="0.25">
      <c r="B249" s="86"/>
      <c r="C249" s="86"/>
      <c r="D249" s="86"/>
      <c r="E249" s="86"/>
    </row>
    <row r="250" spans="1:5" s="12" customFormat="1" x14ac:dyDescent="0.25">
      <c r="A250" s="29" t="s">
        <v>186</v>
      </c>
      <c r="B250" s="30" t="s">
        <v>103</v>
      </c>
      <c r="C250" s="30" t="s">
        <v>104</v>
      </c>
      <c r="D250" s="30" t="s">
        <v>105</v>
      </c>
      <c r="E250" s="30" t="s">
        <v>106</v>
      </c>
    </row>
    <row r="251" spans="1:5" s="12" customFormat="1" x14ac:dyDescent="0.25">
      <c r="A251" s="19" t="s">
        <v>187</v>
      </c>
      <c r="B251" s="80">
        <v>7491</v>
      </c>
      <c r="C251" s="79">
        <v>0.91009597861742197</v>
      </c>
      <c r="D251" s="66">
        <v>877760493.39999902</v>
      </c>
      <c r="E251" s="79">
        <v>0.90918200525622905</v>
      </c>
    </row>
    <row r="252" spans="1:5" s="12" customFormat="1" x14ac:dyDescent="0.25">
      <c r="A252" s="19" t="s">
        <v>188</v>
      </c>
      <c r="B252" s="80">
        <v>25</v>
      </c>
      <c r="C252" s="79">
        <v>3.0372980196816902E-3</v>
      </c>
      <c r="D252" s="66">
        <v>2529694.96</v>
      </c>
      <c r="E252" s="79">
        <v>2.6202513712032401E-3</v>
      </c>
    </row>
    <row r="253" spans="1:5" s="12" customFormat="1" x14ac:dyDescent="0.25">
      <c r="A253" s="19" t="s">
        <v>189</v>
      </c>
      <c r="B253" s="80">
        <v>715</v>
      </c>
      <c r="C253" s="79">
        <v>8.68667233628964E-2</v>
      </c>
      <c r="D253" s="66">
        <v>85149611.7299999</v>
      </c>
      <c r="E253" s="79">
        <v>8.8197743372566695E-2</v>
      </c>
    </row>
    <row r="254" spans="1:5" s="12" customFormat="1" x14ac:dyDescent="0.25">
      <c r="A254" s="19" t="s">
        <v>190</v>
      </c>
      <c r="B254" s="80" t="s">
        <v>328</v>
      </c>
      <c r="C254" s="79">
        <v>0</v>
      </c>
      <c r="D254" s="66" t="s">
        <v>332</v>
      </c>
      <c r="E254" s="79">
        <v>0</v>
      </c>
    </row>
    <row r="255" spans="1:5" s="12" customFormat="1" ht="12.75" customHeight="1" thickBot="1" x14ac:dyDescent="0.3">
      <c r="A255" s="28" t="s">
        <v>59</v>
      </c>
      <c r="B255" s="83">
        <f>SUM(B251:B254)</f>
        <v>8231</v>
      </c>
      <c r="C255" s="84">
        <f>SUM(C251:C254)</f>
        <v>1</v>
      </c>
      <c r="D255" s="85">
        <f>SUM(D251:D254)</f>
        <v>965439800.08999896</v>
      </c>
      <c r="E255" s="84">
        <f>SUM(E251:E254)</f>
        <v>0.999999999999999</v>
      </c>
    </row>
    <row r="256" spans="1:5" s="12" customFormat="1" ht="12.75" customHeight="1" thickTop="1" x14ac:dyDescent="0.25">
      <c r="B256" s="86"/>
      <c r="C256" s="86"/>
      <c r="D256" s="86"/>
      <c r="E256" s="86"/>
    </row>
    <row r="257" spans="1:5" s="12" customFormat="1" x14ac:dyDescent="0.25">
      <c r="A257" s="29" t="s">
        <v>191</v>
      </c>
      <c r="B257" s="30" t="s">
        <v>103</v>
      </c>
      <c r="C257" s="30" t="s">
        <v>104</v>
      </c>
      <c r="D257" s="30" t="s">
        <v>105</v>
      </c>
      <c r="E257" s="30" t="s">
        <v>106</v>
      </c>
    </row>
    <row r="258" spans="1:5" s="12" customFormat="1" x14ac:dyDescent="0.25">
      <c r="A258" s="19" t="s">
        <v>192</v>
      </c>
      <c r="B258" s="80">
        <v>5</v>
      </c>
      <c r="C258" s="79">
        <v>6.0745960393633798E-4</v>
      </c>
      <c r="D258" s="66">
        <v>485886.54</v>
      </c>
      <c r="E258" s="79">
        <v>5.0327999731801499E-4</v>
      </c>
    </row>
    <row r="259" spans="1:5" s="12" customFormat="1" x14ac:dyDescent="0.25">
      <c r="A259" s="19" t="s">
        <v>193</v>
      </c>
      <c r="B259" s="80">
        <v>810</v>
      </c>
      <c r="C259" s="79">
        <v>9.8408455837686801E-2</v>
      </c>
      <c r="D259" s="66">
        <v>111470850.68000001</v>
      </c>
      <c r="E259" s="79">
        <v>0.115461213293266</v>
      </c>
    </row>
    <row r="260" spans="1:5" s="12" customFormat="1" x14ac:dyDescent="0.25">
      <c r="A260" s="19" t="s">
        <v>194</v>
      </c>
      <c r="B260" s="80">
        <v>2852</v>
      </c>
      <c r="C260" s="79">
        <v>0.34649495808528702</v>
      </c>
      <c r="D260" s="66">
        <v>362627566.13</v>
      </c>
      <c r="E260" s="79">
        <v>0.37560867709845402</v>
      </c>
    </row>
    <row r="261" spans="1:5" s="12" customFormat="1" x14ac:dyDescent="0.25">
      <c r="A261" s="19" t="s">
        <v>195</v>
      </c>
      <c r="B261" s="80">
        <v>1209</v>
      </c>
      <c r="C261" s="79">
        <v>0.14688373223180701</v>
      </c>
      <c r="D261" s="66">
        <v>165505789.08000001</v>
      </c>
      <c r="E261" s="79">
        <v>0.17143046004999099</v>
      </c>
    </row>
    <row r="262" spans="1:5" s="12" customFormat="1" x14ac:dyDescent="0.25">
      <c r="A262" s="19" t="s">
        <v>196</v>
      </c>
      <c r="B262" s="80">
        <v>547</v>
      </c>
      <c r="C262" s="79">
        <v>6.6456080670635395E-2</v>
      </c>
      <c r="D262" s="66">
        <v>67438118.439999998</v>
      </c>
      <c r="E262" s="79">
        <v>6.9852225310903196E-2</v>
      </c>
    </row>
    <row r="263" spans="1:5" s="12" customFormat="1" x14ac:dyDescent="0.25">
      <c r="A263" s="19" t="s">
        <v>197</v>
      </c>
      <c r="B263" s="80">
        <v>391</v>
      </c>
      <c r="C263" s="79">
        <v>4.7503341027821701E-2</v>
      </c>
      <c r="D263" s="66">
        <v>41991147.530000001</v>
      </c>
      <c r="E263" s="79">
        <v>4.34943199214343E-2</v>
      </c>
    </row>
    <row r="264" spans="1:5" s="12" customFormat="1" x14ac:dyDescent="0.25">
      <c r="A264" s="19" t="s">
        <v>198</v>
      </c>
      <c r="B264" s="80">
        <v>542</v>
      </c>
      <c r="C264" s="79">
        <v>6.5848621066699101E-2</v>
      </c>
      <c r="D264" s="66">
        <v>57375008.280000001</v>
      </c>
      <c r="E264" s="79">
        <v>5.9428882333886997E-2</v>
      </c>
    </row>
    <row r="265" spans="1:5" s="12" customFormat="1" x14ac:dyDescent="0.25">
      <c r="A265" s="19" t="s">
        <v>199</v>
      </c>
      <c r="B265" s="80">
        <v>811</v>
      </c>
      <c r="C265" s="79">
        <v>9.8529947758474096E-2</v>
      </c>
      <c r="D265" s="66">
        <v>77665410.969999999</v>
      </c>
      <c r="E265" s="79">
        <v>8.0445627953974794E-2</v>
      </c>
    </row>
    <row r="266" spans="1:5" s="12" customFormat="1" x14ac:dyDescent="0.25">
      <c r="A266" s="19" t="s">
        <v>200</v>
      </c>
      <c r="B266" s="80">
        <v>772</v>
      </c>
      <c r="C266" s="79">
        <v>9.3791762847770604E-2</v>
      </c>
      <c r="D266" s="66">
        <v>60060919.679999903</v>
      </c>
      <c r="E266" s="79">
        <v>6.2210942281850097E-2</v>
      </c>
    </row>
    <row r="267" spans="1:5" s="12" customFormat="1" x14ac:dyDescent="0.25">
      <c r="A267" s="19" t="s">
        <v>201</v>
      </c>
      <c r="B267" s="80">
        <v>292</v>
      </c>
      <c r="C267" s="79">
        <v>3.5475640869882197E-2</v>
      </c>
      <c r="D267" s="66">
        <v>20819102.760000002</v>
      </c>
      <c r="E267" s="79">
        <v>2.15643717589219E-2</v>
      </c>
    </row>
    <row r="268" spans="1:5" s="12" customFormat="1" x14ac:dyDescent="0.25">
      <c r="A268" s="19" t="s">
        <v>202</v>
      </c>
      <c r="B268" s="80">
        <v>0</v>
      </c>
      <c r="C268" s="79">
        <v>0</v>
      </c>
      <c r="D268" s="66">
        <v>0</v>
      </c>
      <c r="E268" s="79">
        <v>0</v>
      </c>
    </row>
    <row r="269" spans="1:5" s="12" customFormat="1" x14ac:dyDescent="0.25">
      <c r="A269" s="19" t="s">
        <v>203</v>
      </c>
      <c r="B269" s="80">
        <v>0</v>
      </c>
      <c r="C269" s="79">
        <v>0</v>
      </c>
      <c r="D269" s="66">
        <v>0</v>
      </c>
      <c r="E269" s="79">
        <v>0</v>
      </c>
    </row>
    <row r="270" spans="1:5" s="12" customFormat="1" x14ac:dyDescent="0.25">
      <c r="A270" s="19" t="s">
        <v>204</v>
      </c>
      <c r="B270" s="80">
        <v>0</v>
      </c>
      <c r="C270" s="79">
        <v>0</v>
      </c>
      <c r="D270" s="66">
        <v>0</v>
      </c>
      <c r="E270" s="79">
        <v>0</v>
      </c>
    </row>
    <row r="271" spans="1:5" s="12" customFormat="1" ht="12.75" customHeight="1" thickBot="1" x14ac:dyDescent="0.3">
      <c r="A271" s="28" t="s">
        <v>59</v>
      </c>
      <c r="B271" s="83">
        <f>SUM(B258:B270)</f>
        <v>8231</v>
      </c>
      <c r="C271" s="84">
        <f>SUM(C258:C270)</f>
        <v>1.0000000000000002</v>
      </c>
      <c r="D271" s="85">
        <f>SUM(D258:D270)</f>
        <v>965439800.09000003</v>
      </c>
      <c r="E271" s="84">
        <f>SUM(E258:E270)</f>
        <v>1.0000000000000002</v>
      </c>
    </row>
    <row r="272" spans="1:5" s="12" customFormat="1" ht="12.75" customHeight="1" thickTop="1" x14ac:dyDescent="0.25">
      <c r="B272" s="86"/>
      <c r="C272" s="86"/>
      <c r="D272" s="86"/>
      <c r="E272" s="86"/>
    </row>
    <row r="273" spans="1:5" s="12" customFormat="1" x14ac:dyDescent="0.25">
      <c r="A273" s="29" t="s">
        <v>205</v>
      </c>
      <c r="B273" s="30" t="s">
        <v>103</v>
      </c>
      <c r="C273" s="30" t="s">
        <v>104</v>
      </c>
      <c r="D273" s="30" t="s">
        <v>105</v>
      </c>
      <c r="E273" s="30" t="s">
        <v>106</v>
      </c>
    </row>
    <row r="274" spans="1:5" s="12" customFormat="1" x14ac:dyDescent="0.25">
      <c r="A274" s="19" t="s">
        <v>206</v>
      </c>
      <c r="B274" s="80">
        <v>7397</v>
      </c>
      <c r="C274" s="79">
        <v>0.89867573806341905</v>
      </c>
      <c r="D274" s="80">
        <v>910259016.30000305</v>
      </c>
      <c r="E274" s="79">
        <v>0.94284388960880505</v>
      </c>
    </row>
    <row r="275" spans="1:5" s="12" customFormat="1" x14ac:dyDescent="0.25">
      <c r="A275" s="19" t="s">
        <v>207</v>
      </c>
      <c r="B275" s="80">
        <v>273</v>
      </c>
      <c r="C275" s="79">
        <v>3.3167294374924099E-2</v>
      </c>
      <c r="D275" s="80">
        <v>15001746.17</v>
      </c>
      <c r="E275" s="79">
        <v>1.55387691377562E-2</v>
      </c>
    </row>
    <row r="276" spans="1:5" s="12" customFormat="1" x14ac:dyDescent="0.25">
      <c r="A276" s="19" t="s">
        <v>208</v>
      </c>
      <c r="B276" s="80">
        <v>2</v>
      </c>
      <c r="C276" s="79">
        <v>2.42983841574535E-4</v>
      </c>
      <c r="D276" s="80">
        <v>384329.77</v>
      </c>
      <c r="E276" s="79">
        <v>3.9808776265922802E-4</v>
      </c>
    </row>
    <row r="277" spans="1:5" s="12" customFormat="1" x14ac:dyDescent="0.25">
      <c r="A277" s="19" t="s">
        <v>325</v>
      </c>
      <c r="B277" s="80">
        <v>559</v>
      </c>
      <c r="C277" s="79">
        <v>6.7913983720082602E-2</v>
      </c>
      <c r="D277" s="80">
        <v>39794707.850000001</v>
      </c>
      <c r="E277" s="79">
        <v>4.1219253490782398E-2</v>
      </c>
    </row>
    <row r="278" spans="1:5" s="12" customFormat="1" ht="12.75" customHeight="1" thickBot="1" x14ac:dyDescent="0.3">
      <c r="A278" s="28" t="s">
        <v>59</v>
      </c>
      <c r="B278" s="83">
        <f>SUM(B274:B277)</f>
        <v>8231</v>
      </c>
      <c r="C278" s="84">
        <f>SUM(C274:C277)</f>
        <v>1.0000000000000002</v>
      </c>
      <c r="D278" s="85">
        <f>SUM(D274:D277)</f>
        <v>965439800.09000301</v>
      </c>
      <c r="E278" s="84">
        <f>SUM(E274:E277)</f>
        <v>1.0000000000000029</v>
      </c>
    </row>
    <row r="279" spans="1:5" s="12" customFormat="1" ht="12.75" customHeight="1" thickTop="1" x14ac:dyDescent="0.25">
      <c r="B279" s="86"/>
      <c r="C279" s="86"/>
      <c r="D279" s="86"/>
      <c r="E279" s="86"/>
    </row>
    <row r="280" spans="1:5" s="12" customFormat="1" x14ac:dyDescent="0.25">
      <c r="A280" s="29" t="s">
        <v>209</v>
      </c>
      <c r="B280" s="30" t="s">
        <v>103</v>
      </c>
      <c r="C280" s="30" t="s">
        <v>104</v>
      </c>
      <c r="D280" s="30" t="s">
        <v>105</v>
      </c>
      <c r="E280" s="30" t="s">
        <v>106</v>
      </c>
    </row>
    <row r="281" spans="1:5" s="12" customFormat="1" x14ac:dyDescent="0.25">
      <c r="A281" s="19" t="s">
        <v>210</v>
      </c>
      <c r="B281" s="80">
        <v>7734</v>
      </c>
      <c r="C281" s="79">
        <v>0.93961851536872798</v>
      </c>
      <c r="D281" s="80">
        <v>912600111.12</v>
      </c>
      <c r="E281" s="79">
        <v>0.94526878945214998</v>
      </c>
    </row>
    <row r="282" spans="1:5" s="12" customFormat="1" x14ac:dyDescent="0.25">
      <c r="A282" s="19" t="s">
        <v>211</v>
      </c>
      <c r="B282" s="80">
        <v>497</v>
      </c>
      <c r="C282" s="79">
        <v>6.0381484631271999E-2</v>
      </c>
      <c r="D282" s="80">
        <v>52839688.969999999</v>
      </c>
      <c r="E282" s="79">
        <v>5.4731210547849997E-2</v>
      </c>
    </row>
    <row r="283" spans="1:5" s="12" customFormat="1" x14ac:dyDescent="0.25">
      <c r="A283" s="19" t="s">
        <v>212</v>
      </c>
      <c r="B283" s="80">
        <v>0</v>
      </c>
      <c r="C283" s="79">
        <v>0</v>
      </c>
      <c r="D283" s="80">
        <v>0</v>
      </c>
      <c r="E283" s="79">
        <v>0</v>
      </c>
    </row>
    <row r="284" spans="1:5" s="12" customFormat="1" ht="12.75" customHeight="1" thickBot="1" x14ac:dyDescent="0.3">
      <c r="A284" s="28" t="s">
        <v>59</v>
      </c>
      <c r="B284" s="83">
        <f>SUM(B281:B283)</f>
        <v>8231</v>
      </c>
      <c r="C284" s="84">
        <f>SUM(C281:C283)</f>
        <v>1</v>
      </c>
      <c r="D284" s="85">
        <f>SUM(D281:D283)</f>
        <v>965439800.09000003</v>
      </c>
      <c r="E284" s="84">
        <f>SUM(E281:E283)</f>
        <v>1</v>
      </c>
    </row>
    <row r="285" spans="1:5" s="12" customFormat="1" ht="12.75" customHeight="1" thickTop="1" x14ac:dyDescent="0.25">
      <c r="B285" s="86"/>
      <c r="C285" s="86"/>
      <c r="D285" s="86"/>
      <c r="E285" s="86"/>
    </row>
    <row r="286" spans="1:5" s="12" customFormat="1" x14ac:dyDescent="0.25">
      <c r="A286" s="29" t="s">
        <v>213</v>
      </c>
      <c r="B286" s="30" t="s">
        <v>103</v>
      </c>
      <c r="C286" s="30" t="s">
        <v>104</v>
      </c>
      <c r="D286" s="30" t="s">
        <v>105</v>
      </c>
      <c r="E286" s="30" t="s">
        <v>106</v>
      </c>
    </row>
    <row r="287" spans="1:5" s="12" customFormat="1" x14ac:dyDescent="0.25">
      <c r="A287" s="19" t="s">
        <v>214</v>
      </c>
      <c r="B287" s="80">
        <v>8231</v>
      </c>
      <c r="C287" s="79">
        <v>1</v>
      </c>
      <c r="D287" s="80">
        <v>965439800.08999896</v>
      </c>
      <c r="E287" s="79">
        <v>0.999999999999999</v>
      </c>
    </row>
    <row r="288" spans="1:5" s="12" customFormat="1" x14ac:dyDescent="0.25">
      <c r="A288" s="19" t="s">
        <v>215</v>
      </c>
      <c r="B288" s="80">
        <v>0</v>
      </c>
      <c r="C288" s="79">
        <v>0</v>
      </c>
      <c r="D288" s="80">
        <v>0</v>
      </c>
      <c r="E288" s="79">
        <v>0</v>
      </c>
    </row>
    <row r="289" spans="1:5" s="12" customFormat="1" x14ac:dyDescent="0.25">
      <c r="A289" s="19" t="s">
        <v>216</v>
      </c>
      <c r="B289" s="80">
        <v>0</v>
      </c>
      <c r="C289" s="79">
        <v>0</v>
      </c>
      <c r="D289" s="80">
        <v>0</v>
      </c>
      <c r="E289" s="79">
        <v>0</v>
      </c>
    </row>
    <row r="290" spans="1:5" s="12" customFormat="1" ht="12.75" customHeight="1" thickBot="1" x14ac:dyDescent="0.3">
      <c r="A290" s="28" t="s">
        <v>59</v>
      </c>
      <c r="B290" s="83">
        <f>SUM(B287:B289)</f>
        <v>8231</v>
      </c>
      <c r="C290" s="84">
        <f>SUM(C287:C289)</f>
        <v>1</v>
      </c>
      <c r="D290" s="85">
        <f>SUM(D287:D289)</f>
        <v>965439800.08999896</v>
      </c>
      <c r="E290" s="84">
        <f>SUM(E287:E289)</f>
        <v>0.999999999999999</v>
      </c>
    </row>
    <row r="291" spans="1:5" s="12" customFormat="1" ht="12.75" customHeight="1" thickTop="1" x14ac:dyDescent="0.25">
      <c r="B291" s="86"/>
      <c r="C291" s="86"/>
      <c r="D291" s="86"/>
      <c r="E291" s="86"/>
    </row>
    <row r="292" spans="1:5" s="12" customFormat="1" x14ac:dyDescent="0.25">
      <c r="A292" s="29" t="s">
        <v>217</v>
      </c>
      <c r="B292" s="30" t="s">
        <v>103</v>
      </c>
      <c r="C292" s="30" t="s">
        <v>104</v>
      </c>
      <c r="D292" s="30" t="s">
        <v>105</v>
      </c>
      <c r="E292" s="30" t="s">
        <v>106</v>
      </c>
    </row>
    <row r="293" spans="1:5" s="12" customFormat="1" x14ac:dyDescent="0.25">
      <c r="A293" s="19" t="s">
        <v>218</v>
      </c>
      <c r="B293" s="80">
        <v>117</v>
      </c>
      <c r="C293" s="79">
        <v>1.42145547321103E-2</v>
      </c>
      <c r="D293" s="66">
        <v>3528399.33</v>
      </c>
      <c r="E293" s="79">
        <v>3.6547067250294399E-3</v>
      </c>
    </row>
    <row r="294" spans="1:5" s="12" customFormat="1" x14ac:dyDescent="0.25">
      <c r="A294" s="19" t="s">
        <v>219</v>
      </c>
      <c r="B294" s="80">
        <v>213</v>
      </c>
      <c r="C294" s="79">
        <v>2.5877779127687999E-2</v>
      </c>
      <c r="D294" s="66">
        <v>9279640.1099999901</v>
      </c>
      <c r="E294" s="79">
        <v>9.6118267644807309E-3</v>
      </c>
    </row>
    <row r="295" spans="1:5" s="12" customFormat="1" x14ac:dyDescent="0.25">
      <c r="A295" s="19" t="s">
        <v>220</v>
      </c>
      <c r="B295" s="80">
        <v>711</v>
      </c>
      <c r="C295" s="79">
        <v>8.6380755679747304E-2</v>
      </c>
      <c r="D295" s="66">
        <v>46624595.829999998</v>
      </c>
      <c r="E295" s="79">
        <v>4.8293633456641803E-2</v>
      </c>
    </row>
    <row r="296" spans="1:5" s="12" customFormat="1" x14ac:dyDescent="0.25">
      <c r="A296" s="19" t="s">
        <v>221</v>
      </c>
      <c r="B296" s="80">
        <v>910</v>
      </c>
      <c r="C296" s="79">
        <v>0.110557647916414</v>
      </c>
      <c r="D296" s="66">
        <v>83348501.249999896</v>
      </c>
      <c r="E296" s="79">
        <v>8.6332157885173205E-2</v>
      </c>
    </row>
    <row r="297" spans="1:5" s="12" customFormat="1" x14ac:dyDescent="0.25">
      <c r="A297" s="19" t="s">
        <v>222</v>
      </c>
      <c r="B297" s="80">
        <v>1349</v>
      </c>
      <c r="C297" s="79">
        <v>0.163892601142024</v>
      </c>
      <c r="D297" s="66">
        <v>147259401.96000001</v>
      </c>
      <c r="E297" s="79">
        <v>0.15253090036921199</v>
      </c>
    </row>
    <row r="298" spans="1:5" s="12" customFormat="1" x14ac:dyDescent="0.25">
      <c r="A298" s="19" t="s">
        <v>223</v>
      </c>
      <c r="B298" s="80">
        <v>1577</v>
      </c>
      <c r="C298" s="79">
        <v>0.19159275908152101</v>
      </c>
      <c r="D298" s="66">
        <v>202292469.94999999</v>
      </c>
      <c r="E298" s="79">
        <v>0.20953400712415399</v>
      </c>
    </row>
    <row r="299" spans="1:5" s="12" customFormat="1" x14ac:dyDescent="0.25">
      <c r="A299" s="19" t="s">
        <v>224</v>
      </c>
      <c r="B299" s="80">
        <v>1435</v>
      </c>
      <c r="C299" s="79">
        <v>0.17434090632972901</v>
      </c>
      <c r="D299" s="66">
        <v>196202204.02000001</v>
      </c>
      <c r="E299" s="79">
        <v>0.20322572572801501</v>
      </c>
    </row>
    <row r="300" spans="1:5" s="12" customFormat="1" x14ac:dyDescent="0.25">
      <c r="A300" s="19" t="s">
        <v>225</v>
      </c>
      <c r="B300" s="80">
        <v>1919</v>
      </c>
      <c r="C300" s="79">
        <v>0.23314299599076699</v>
      </c>
      <c r="D300" s="66">
        <v>276904587.63999999</v>
      </c>
      <c r="E300" s="79">
        <v>0.28681704194729302</v>
      </c>
    </row>
    <row r="301" spans="1:5" s="12" customFormat="1" ht="12.75" customHeight="1" thickBot="1" x14ac:dyDescent="0.3">
      <c r="A301" s="28" t="s">
        <v>59</v>
      </c>
      <c r="B301" s="83">
        <f>SUM(B293:B300)</f>
        <v>8231</v>
      </c>
      <c r="C301" s="84">
        <f>SUM(C293:C300)</f>
        <v>1.0000000000000004</v>
      </c>
      <c r="D301" s="85">
        <f>SUM(D293:D300)</f>
        <v>965439800.08999991</v>
      </c>
      <c r="E301" s="84">
        <f>SUM(E293:E300)</f>
        <v>0.99999999999999933</v>
      </c>
    </row>
    <row r="302" spans="1:5" s="12" customFormat="1" ht="12.75" customHeight="1" thickTop="1" x14ac:dyDescent="0.25">
      <c r="B302" s="86"/>
      <c r="C302" s="86"/>
      <c r="D302" s="86"/>
      <c r="E302" s="86"/>
    </row>
    <row r="303" spans="1:5" s="12" customFormat="1" x14ac:dyDescent="0.25">
      <c r="A303" s="29" t="s">
        <v>226</v>
      </c>
      <c r="B303" s="30" t="s">
        <v>103</v>
      </c>
      <c r="C303" s="30" t="s">
        <v>104</v>
      </c>
      <c r="D303" s="30" t="s">
        <v>105</v>
      </c>
      <c r="E303" s="30" t="s">
        <v>106</v>
      </c>
    </row>
    <row r="304" spans="1:5" s="12" customFormat="1" x14ac:dyDescent="0.25">
      <c r="A304" s="19" t="s">
        <v>227</v>
      </c>
      <c r="B304" s="80">
        <v>7115</v>
      </c>
      <c r="C304" s="79">
        <v>0.86441501640140905</v>
      </c>
      <c r="D304" s="66">
        <v>830844469.48000097</v>
      </c>
      <c r="E304" s="79">
        <v>0.860586511352182</v>
      </c>
    </row>
    <row r="305" spans="1:5" s="12" customFormat="1" x14ac:dyDescent="0.25">
      <c r="A305" s="19" t="s">
        <v>228</v>
      </c>
      <c r="B305" s="80">
        <v>907</v>
      </c>
      <c r="C305" s="79">
        <v>0.110193172154052</v>
      </c>
      <c r="D305" s="66">
        <v>117424549.05</v>
      </c>
      <c r="E305" s="79">
        <v>0.121628038370754</v>
      </c>
    </row>
    <row r="306" spans="1:5" s="12" customFormat="1" x14ac:dyDescent="0.25">
      <c r="A306" s="19" t="s">
        <v>229</v>
      </c>
      <c r="B306" s="80">
        <v>16</v>
      </c>
      <c r="C306" s="79">
        <v>1.94387073259628E-3</v>
      </c>
      <c r="D306" s="66">
        <v>810442.32</v>
      </c>
      <c r="E306" s="79">
        <v>8.3945401870157903E-4</v>
      </c>
    </row>
    <row r="307" spans="1:5" s="12" customFormat="1" x14ac:dyDescent="0.25">
      <c r="A307" s="19" t="s">
        <v>230</v>
      </c>
      <c r="B307" s="80">
        <v>105</v>
      </c>
      <c r="C307" s="79">
        <v>1.27566516826631E-2</v>
      </c>
      <c r="D307" s="66">
        <v>6996849.2000000002</v>
      </c>
      <c r="E307" s="79">
        <v>7.2473179574197603E-3</v>
      </c>
    </row>
    <row r="308" spans="1:5" s="12" customFormat="1" x14ac:dyDescent="0.25">
      <c r="A308" s="19" t="s">
        <v>231</v>
      </c>
      <c r="B308" s="80">
        <v>0</v>
      </c>
      <c r="C308" s="79">
        <v>0</v>
      </c>
      <c r="D308" s="66">
        <v>0</v>
      </c>
      <c r="E308" s="79">
        <v>0</v>
      </c>
    </row>
    <row r="309" spans="1:5" s="12" customFormat="1" x14ac:dyDescent="0.25">
      <c r="A309" s="19" t="s">
        <v>185</v>
      </c>
      <c r="B309" s="80">
        <v>88</v>
      </c>
      <c r="C309" s="79">
        <v>1.0691289029279599E-2</v>
      </c>
      <c r="D309" s="66">
        <v>9363490.0399999991</v>
      </c>
      <c r="E309" s="79">
        <v>9.6986783009433905E-3</v>
      </c>
    </row>
    <row r="310" spans="1:5" s="12" customFormat="1" ht="12.75" customHeight="1" thickBot="1" x14ac:dyDescent="0.3">
      <c r="A310" s="28" t="s">
        <v>59</v>
      </c>
      <c r="B310" s="83">
        <f>SUM(B304:B309)</f>
        <v>8231</v>
      </c>
      <c r="C310" s="84">
        <f>SUM(C304:C309)</f>
        <v>1</v>
      </c>
      <c r="D310" s="85">
        <f>SUM(D304:D309)</f>
        <v>965439800.09000099</v>
      </c>
      <c r="E310" s="84">
        <f>SUM(E304:E309)</f>
        <v>1.0000000000000007</v>
      </c>
    </row>
    <row r="311" spans="1:5" s="12" customFormat="1" ht="12.75" customHeight="1" thickTop="1" x14ac:dyDescent="0.25">
      <c r="B311" s="86"/>
      <c r="C311" s="86"/>
      <c r="D311" s="86"/>
      <c r="E311" s="86"/>
    </row>
    <row r="312" spans="1:5" s="12" customFormat="1" ht="12.75" customHeight="1" x14ac:dyDescent="0.25">
      <c r="A312" s="11" t="s">
        <v>232</v>
      </c>
      <c r="B312" s="86"/>
      <c r="C312" s="86"/>
      <c r="D312" s="86"/>
      <c r="E312" s="86"/>
    </row>
    <row r="313" spans="1:5" s="12" customFormat="1" ht="12.75" customHeight="1" x14ac:dyDescent="0.25">
      <c r="A313" s="19" t="s">
        <v>233</v>
      </c>
      <c r="B313" s="64" t="s">
        <v>271</v>
      </c>
      <c r="C313" s="86"/>
      <c r="D313" s="86"/>
      <c r="E313" s="86"/>
    </row>
    <row r="314" spans="1:5" s="12" customFormat="1" ht="12.75" customHeight="1" x14ac:dyDescent="0.25">
      <c r="A314" s="19" t="s">
        <v>234</v>
      </c>
      <c r="B314" s="64" t="s">
        <v>271</v>
      </c>
      <c r="C314" s="86"/>
      <c r="D314" s="86"/>
      <c r="E314" s="86"/>
    </row>
    <row r="315" spans="1:5" s="12" customFormat="1" ht="12.75" customHeight="1" x14ac:dyDescent="0.25">
      <c r="A315" s="19" t="s">
        <v>235</v>
      </c>
      <c r="B315" s="64" t="s">
        <v>271</v>
      </c>
      <c r="C315" s="86"/>
      <c r="D315" s="86"/>
      <c r="E315" s="86"/>
    </row>
    <row r="316" spans="1:5" s="12" customFormat="1" ht="12.75" customHeight="1" x14ac:dyDescent="0.25">
      <c r="A316" s="19" t="s">
        <v>236</v>
      </c>
      <c r="B316" s="64" t="s">
        <v>271</v>
      </c>
      <c r="C316" s="86"/>
      <c r="D316" s="86"/>
      <c r="E316" s="86"/>
    </row>
    <row r="317" spans="1:5" s="12" customFormat="1" ht="12.75" customHeight="1" x14ac:dyDescent="0.25">
      <c r="A317" s="19" t="s">
        <v>237</v>
      </c>
      <c r="B317" s="64" t="s">
        <v>271</v>
      </c>
      <c r="C317" s="86"/>
      <c r="D317" s="86"/>
      <c r="E317" s="86"/>
    </row>
    <row r="318" spans="1:5" s="12" customFormat="1" ht="12.75" customHeight="1" x14ac:dyDescent="0.25">
      <c r="A318" s="19" t="s">
        <v>238</v>
      </c>
      <c r="B318" s="64" t="s">
        <v>271</v>
      </c>
      <c r="C318" s="86"/>
      <c r="D318" s="86"/>
      <c r="E318" s="86"/>
    </row>
    <row r="319" spans="1:5" s="12" customFormat="1" ht="12.75" customHeight="1" x14ac:dyDescent="0.25">
      <c r="A319" s="19" t="s">
        <v>239</v>
      </c>
      <c r="B319" s="64" t="s">
        <v>271</v>
      </c>
      <c r="C319" s="86"/>
      <c r="D319" s="86"/>
      <c r="E319" s="86"/>
    </row>
    <row r="320" spans="1:5" s="12" customFormat="1" ht="12.75" customHeight="1" x14ac:dyDescent="0.25">
      <c r="A320" s="19" t="s">
        <v>240</v>
      </c>
      <c r="B320" s="64" t="s">
        <v>271</v>
      </c>
      <c r="C320" s="86"/>
      <c r="D320" s="86"/>
      <c r="E320" s="86"/>
    </row>
    <row r="321" spans="1:5" s="12" customFormat="1" ht="12.75" customHeight="1" x14ac:dyDescent="0.25">
      <c r="A321" s="19" t="s">
        <v>241</v>
      </c>
      <c r="B321" s="64" t="s">
        <v>271</v>
      </c>
      <c r="C321" s="86"/>
      <c r="D321" s="86"/>
      <c r="E321" s="86"/>
    </row>
    <row r="322" spans="1:5" s="12" customFormat="1" ht="12.75" customHeight="1" x14ac:dyDescent="0.25">
      <c r="A322" s="19" t="s">
        <v>242</v>
      </c>
      <c r="B322" s="64" t="s">
        <v>271</v>
      </c>
      <c r="C322" s="86"/>
      <c r="D322" s="86"/>
      <c r="E322" s="86"/>
    </row>
    <row r="323" spans="1:5" s="12" customFormat="1" ht="12.75" customHeight="1" x14ac:dyDescent="0.25">
      <c r="A323" s="19" t="s">
        <v>243</v>
      </c>
      <c r="B323" s="64" t="s">
        <v>271</v>
      </c>
      <c r="C323" s="86"/>
      <c r="D323" s="86"/>
      <c r="E323" s="86"/>
    </row>
    <row r="324" spans="1:5" s="12" customFormat="1" ht="12.75" customHeight="1" x14ac:dyDescent="0.25">
      <c r="A324" s="19" t="s">
        <v>244</v>
      </c>
      <c r="B324" s="64" t="s">
        <v>271</v>
      </c>
      <c r="C324" s="86"/>
      <c r="D324" s="86"/>
      <c r="E324" s="86"/>
    </row>
    <row r="325" spans="1:5" s="12" customFormat="1" ht="12.75" customHeight="1" x14ac:dyDescent="0.25">
      <c r="A325" s="19" t="s">
        <v>245</v>
      </c>
      <c r="B325" s="64" t="s">
        <v>271</v>
      </c>
      <c r="C325" s="86"/>
      <c r="D325" s="86"/>
      <c r="E325" s="86"/>
    </row>
    <row r="326" spans="1:5" s="12" customFormat="1" ht="12.75" customHeight="1" x14ac:dyDescent="0.25">
      <c r="A326" s="19" t="s">
        <v>246</v>
      </c>
      <c r="B326" s="64" t="s">
        <v>271</v>
      </c>
      <c r="C326" s="86"/>
      <c r="D326" s="86"/>
      <c r="E326" s="86"/>
    </row>
    <row r="327" spans="1:5" s="12" customFormat="1" ht="12.75" customHeight="1" x14ac:dyDescent="0.25">
      <c r="A327" s="19" t="s">
        <v>247</v>
      </c>
      <c r="B327" s="64" t="s">
        <v>271</v>
      </c>
      <c r="C327" s="86"/>
      <c r="D327" s="86"/>
      <c r="E327" s="86"/>
    </row>
    <row r="328" spans="1:5" s="12" customFormat="1" ht="12.75" customHeight="1" x14ac:dyDescent="0.25">
      <c r="A328" s="19" t="s">
        <v>248</v>
      </c>
      <c r="B328" s="64" t="s">
        <v>271</v>
      </c>
      <c r="C328" s="86"/>
      <c r="D328" s="86"/>
      <c r="E328" s="86"/>
    </row>
    <row r="329" spans="1:5" s="12" customFormat="1" ht="12.75" customHeight="1" x14ac:dyDescent="0.25">
      <c r="A329" s="19" t="s">
        <v>249</v>
      </c>
      <c r="B329" s="64" t="s">
        <v>271</v>
      </c>
      <c r="C329" s="86"/>
      <c r="D329" s="86"/>
      <c r="E329" s="86"/>
    </row>
    <row r="330" spans="1:5" s="12" customFormat="1" ht="12.75" customHeight="1" x14ac:dyDescent="0.25">
      <c r="A330" s="19" t="s">
        <v>250</v>
      </c>
      <c r="B330" s="64" t="s">
        <v>271</v>
      </c>
      <c r="C330" s="86"/>
      <c r="D330" s="86"/>
      <c r="E330" s="86"/>
    </row>
    <row r="331" spans="1:5" s="12" customFormat="1" ht="12.75" customHeight="1" x14ac:dyDescent="0.25">
      <c r="A331" s="19" t="s">
        <v>251</v>
      </c>
      <c r="B331" s="64" t="s">
        <v>271</v>
      </c>
      <c r="C331" s="86"/>
      <c r="D331" s="86"/>
      <c r="E331" s="86"/>
    </row>
    <row r="332" spans="1:5" s="12" customFormat="1" ht="12.75" customHeight="1" x14ac:dyDescent="0.25">
      <c r="A332" s="19" t="s">
        <v>252</v>
      </c>
      <c r="B332" s="64" t="s">
        <v>271</v>
      </c>
      <c r="C332" s="86"/>
      <c r="D332" s="86"/>
      <c r="E332" s="86"/>
    </row>
    <row r="333" spans="1:5" s="12" customFormat="1" ht="12.75" customHeight="1" x14ac:dyDescent="0.25">
      <c r="A333" s="19" t="s">
        <v>253</v>
      </c>
      <c r="B333" s="64" t="s">
        <v>271</v>
      </c>
      <c r="C333" s="86"/>
      <c r="D333" s="86"/>
      <c r="E333" s="86"/>
    </row>
    <row r="334" spans="1:5" s="12" customFormat="1" ht="12.75" customHeight="1" x14ac:dyDescent="0.25">
      <c r="A334" s="19" t="s">
        <v>31</v>
      </c>
      <c r="B334" s="64" t="s">
        <v>271</v>
      </c>
      <c r="C334" s="86"/>
      <c r="D334" s="86"/>
      <c r="E334" s="86"/>
    </row>
    <row r="335" spans="1:5" s="12" customFormat="1" ht="12.75" customHeight="1" x14ac:dyDescent="0.25">
      <c r="A335" s="19" t="s">
        <v>32</v>
      </c>
      <c r="B335" s="64" t="s">
        <v>271</v>
      </c>
      <c r="C335" s="86"/>
      <c r="D335" s="86"/>
      <c r="E335" s="86"/>
    </row>
    <row r="336" spans="1:5" s="12" customFormat="1" ht="12.75" customHeight="1" x14ac:dyDescent="0.25">
      <c r="A336" s="19" t="s">
        <v>254</v>
      </c>
      <c r="B336" s="64" t="s">
        <v>271</v>
      </c>
      <c r="C336" s="86"/>
      <c r="D336" s="86"/>
      <c r="E336" s="86"/>
    </row>
    <row r="337" spans="1:7" s="12" customFormat="1" ht="12.75" customHeight="1" x14ac:dyDescent="0.25">
      <c r="B337" s="86"/>
      <c r="C337" s="86"/>
      <c r="D337" s="86"/>
      <c r="E337" s="86"/>
    </row>
    <row r="338" spans="1:7" s="12" customFormat="1" x14ac:dyDescent="0.25">
      <c r="A338" s="11" t="s">
        <v>255</v>
      </c>
    </row>
    <row r="339" spans="1:7" s="12" customFormat="1" ht="39.6" x14ac:dyDescent="0.25">
      <c r="A339" s="30" t="s">
        <v>256</v>
      </c>
      <c r="B339" s="30" t="s">
        <v>257</v>
      </c>
      <c r="C339" s="31" t="s">
        <v>258</v>
      </c>
      <c r="D339" s="31" t="s">
        <v>259</v>
      </c>
      <c r="E339" s="31" t="s">
        <v>260</v>
      </c>
      <c r="F339" s="32"/>
      <c r="G339" s="32"/>
    </row>
    <row r="340" spans="1:7" s="12" customFormat="1" ht="71.55" customHeight="1" x14ac:dyDescent="0.25">
      <c r="A340" s="39" t="s">
        <v>333</v>
      </c>
      <c r="B340" s="63" t="s">
        <v>334</v>
      </c>
      <c r="C340" s="63" t="s">
        <v>335</v>
      </c>
      <c r="D340" s="87" t="s">
        <v>336</v>
      </c>
      <c r="E340" s="63" t="s">
        <v>337</v>
      </c>
    </row>
    <row r="341" spans="1:7" s="12" customFormat="1" ht="72.45" customHeight="1" x14ac:dyDescent="0.25">
      <c r="A341" s="39" t="s">
        <v>338</v>
      </c>
      <c r="B341" s="63" t="s">
        <v>339</v>
      </c>
      <c r="C341" s="63" t="s">
        <v>340</v>
      </c>
      <c r="D341" s="87" t="s">
        <v>336</v>
      </c>
      <c r="E341" s="63" t="s">
        <v>341</v>
      </c>
    </row>
    <row r="342" spans="1:7" s="12" customFormat="1" ht="70.95" customHeight="1" x14ac:dyDescent="0.25">
      <c r="A342" s="39" t="s">
        <v>342</v>
      </c>
      <c r="B342" s="63" t="s">
        <v>343</v>
      </c>
      <c r="C342" s="63" t="s">
        <v>340</v>
      </c>
      <c r="D342" s="87" t="s">
        <v>336</v>
      </c>
      <c r="E342" s="63" t="s">
        <v>344</v>
      </c>
    </row>
    <row r="343" spans="1:7" s="12" customFormat="1" ht="73.5" customHeight="1" x14ac:dyDescent="0.25">
      <c r="A343" s="39" t="s">
        <v>345</v>
      </c>
      <c r="B343" s="63" t="s">
        <v>346</v>
      </c>
      <c r="C343" s="63" t="s">
        <v>340</v>
      </c>
      <c r="D343" s="87" t="s">
        <v>336</v>
      </c>
      <c r="E343" s="63" t="s">
        <v>347</v>
      </c>
    </row>
    <row r="344" spans="1:7" s="12" customFormat="1" ht="94.95" customHeight="1" x14ac:dyDescent="0.25">
      <c r="A344" s="39" t="s">
        <v>348</v>
      </c>
      <c r="B344" s="63" t="s">
        <v>349</v>
      </c>
      <c r="C344" s="63" t="s">
        <v>350</v>
      </c>
      <c r="D344" s="87" t="s">
        <v>336</v>
      </c>
      <c r="E344" s="63" t="s">
        <v>351</v>
      </c>
    </row>
    <row r="345" spans="1:7" s="12" customFormat="1" ht="55.95" customHeight="1" x14ac:dyDescent="0.25">
      <c r="A345" s="39" t="s">
        <v>44</v>
      </c>
      <c r="B345" s="63" t="s">
        <v>352</v>
      </c>
      <c r="C345" s="63" t="s">
        <v>353</v>
      </c>
      <c r="D345" s="87" t="s">
        <v>336</v>
      </c>
      <c r="E345" s="63" t="s">
        <v>354</v>
      </c>
    </row>
    <row r="346" spans="1:7" s="12" customFormat="1" ht="123.45" customHeight="1" x14ac:dyDescent="0.25">
      <c r="A346" s="39" t="s">
        <v>355</v>
      </c>
      <c r="B346" s="63" t="s">
        <v>356</v>
      </c>
      <c r="C346" s="63" t="s">
        <v>357</v>
      </c>
      <c r="D346" s="87" t="s">
        <v>336</v>
      </c>
      <c r="E346" s="63" t="s">
        <v>358</v>
      </c>
    </row>
    <row r="347" spans="1:7" s="12" customFormat="1" ht="39.6" x14ac:dyDescent="0.25">
      <c r="A347" s="39" t="s">
        <v>359</v>
      </c>
      <c r="B347" s="63" t="s">
        <v>360</v>
      </c>
      <c r="C347" s="63" t="s">
        <v>360</v>
      </c>
      <c r="D347" s="87" t="s">
        <v>336</v>
      </c>
      <c r="E347" s="63" t="s">
        <v>361</v>
      </c>
    </row>
    <row r="348" spans="1:7" s="12" customFormat="1" ht="52.8" x14ac:dyDescent="0.25">
      <c r="A348" s="39" t="s">
        <v>362</v>
      </c>
      <c r="B348" s="63" t="s">
        <v>363</v>
      </c>
      <c r="C348" s="63" t="s">
        <v>364</v>
      </c>
      <c r="D348" s="87" t="s">
        <v>336</v>
      </c>
      <c r="E348" s="63" t="s">
        <v>365</v>
      </c>
    </row>
    <row r="349" spans="1:7" s="12" customFormat="1" ht="198" x14ac:dyDescent="0.25">
      <c r="A349" s="39" t="s">
        <v>366</v>
      </c>
      <c r="B349" s="63" t="s">
        <v>367</v>
      </c>
      <c r="C349" s="63" t="s">
        <v>367</v>
      </c>
      <c r="D349" s="87" t="s">
        <v>336</v>
      </c>
      <c r="E349" s="63" t="s">
        <v>368</v>
      </c>
    </row>
    <row r="350" spans="1:7" s="12" customFormat="1" ht="29.55" customHeight="1" x14ac:dyDescent="0.25">
      <c r="A350" s="39" t="s">
        <v>369</v>
      </c>
      <c r="B350" s="63" t="s">
        <v>370</v>
      </c>
      <c r="C350" s="63" t="s">
        <v>371</v>
      </c>
      <c r="D350" s="87" t="s">
        <v>321</v>
      </c>
      <c r="E350" s="63" t="s">
        <v>372</v>
      </c>
    </row>
    <row r="351" spans="1:7" s="12" customFormat="1" ht="46.05" customHeight="1" x14ac:dyDescent="0.25">
      <c r="A351" s="39" t="s">
        <v>373</v>
      </c>
      <c r="B351" s="63" t="s">
        <v>370</v>
      </c>
      <c r="C351" s="63" t="s">
        <v>374</v>
      </c>
      <c r="D351" s="87" t="s">
        <v>336</v>
      </c>
      <c r="E351" s="63" t="s">
        <v>375</v>
      </c>
    </row>
    <row r="352" spans="1:7" s="12" customFormat="1" x14ac:dyDescent="0.25"/>
    <row r="353" s="12" customFormat="1" x14ac:dyDescent="0.25"/>
    <row r="354" s="12" customFormat="1" x14ac:dyDescent="0.25"/>
    <row r="355" s="12" customFormat="1" x14ac:dyDescent="0.25"/>
    <row r="356" s="12" customFormat="1" x14ac:dyDescent="0.25"/>
    <row r="357" s="12" customFormat="1" x14ac:dyDescent="0.25"/>
    <row r="358" s="12" customFormat="1" x14ac:dyDescent="0.25"/>
    <row r="359" s="12" customFormat="1" x14ac:dyDescent="0.25"/>
    <row r="360" s="12" customFormat="1" x14ac:dyDescent="0.25"/>
    <row r="361" s="12" customFormat="1" x14ac:dyDescent="0.25"/>
    <row r="362" s="12" customFormat="1" x14ac:dyDescent="0.25"/>
    <row r="363" s="12" customFormat="1" x14ac:dyDescent="0.25"/>
    <row r="364" s="12" customFormat="1" x14ac:dyDescent="0.25"/>
    <row r="365" s="12" customFormat="1" x14ac:dyDescent="0.25"/>
    <row r="366" s="12" customFormat="1" x14ac:dyDescent="0.25"/>
    <row r="367" s="12" customFormat="1" x14ac:dyDescent="0.25"/>
    <row r="368" s="12" customFormat="1" x14ac:dyDescent="0.25"/>
    <row r="369" s="12" customFormat="1" x14ac:dyDescent="0.25"/>
    <row r="370" s="12" customFormat="1" x14ac:dyDescent="0.25"/>
    <row r="371" s="12" customFormat="1" x14ac:dyDescent="0.25"/>
    <row r="372" s="12" customFormat="1" x14ac:dyDescent="0.25"/>
    <row r="373" s="12" customFormat="1" x14ac:dyDescent="0.25"/>
    <row r="374" s="12" customFormat="1" x14ac:dyDescent="0.25"/>
    <row r="375" s="12" customFormat="1" x14ac:dyDescent="0.25"/>
    <row r="376" s="12" customFormat="1" x14ac:dyDescent="0.25"/>
    <row r="377" s="12" customFormat="1" x14ac:dyDescent="0.25"/>
    <row r="378" s="12" customFormat="1" x14ac:dyDescent="0.25"/>
    <row r="379" s="12" customFormat="1" x14ac:dyDescent="0.25"/>
    <row r="380" s="12" customFormat="1" x14ac:dyDescent="0.25"/>
    <row r="381" s="12" customFormat="1" x14ac:dyDescent="0.25"/>
  </sheetData>
  <mergeCells count="10">
    <mergeCell ref="E2:G2"/>
    <mergeCell ref="F149:J149"/>
    <mergeCell ref="C21:D21"/>
    <mergeCell ref="A4:C4"/>
    <mergeCell ref="A6:C6"/>
    <mergeCell ref="A8:C8"/>
    <mergeCell ref="A9:C9"/>
    <mergeCell ref="I21:J21"/>
    <mergeCell ref="E21:F21"/>
    <mergeCell ref="G21:H21"/>
  </mergeCells>
  <phoneticPr fontId="11" type="noConversion"/>
  <pageMargins left="0.75" right="0.75" top="1" bottom="1" header="0.5" footer="0.5"/>
  <pageSetup paperSize="8" scale="7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Annamarta Petrilli</dc:creator>
  <cp:lastModifiedBy>Duncan Alexander (he/him)</cp:lastModifiedBy>
  <cp:lastPrinted>2016-06-21T10:44:13Z</cp:lastPrinted>
  <dcterms:created xsi:type="dcterms:W3CDTF">2011-12-02T11:31:09Z</dcterms:created>
  <dcterms:modified xsi:type="dcterms:W3CDTF">2026-01-02T14:10:23Z</dcterms:modified>
</cp:coreProperties>
</file>