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DALEXANDER\Downloads\"/>
    </mc:Choice>
  </mc:AlternateContent>
  <xr:revisionPtr revIDLastSave="0" documentId="8_{D828914D-E017-448C-BCED-CCF331EE20BA}" xr6:coauthVersionLast="47" xr6:coauthVersionMax="47" xr10:uidLastSave="{00000000-0000-0000-0000-000000000000}"/>
  <bookViews>
    <workbookView xWindow="34296" yWindow="1740" windowWidth="17280" windowHeight="8880" xr2:uid="{00000000-000D-0000-FFFF-FFFF00000000}"/>
  </bookViews>
  <sheets>
    <sheet name="Sheet1" sheetId="1" r:id="rId1"/>
  </sheets>
  <definedNames>
    <definedName name="_xlnm._FilterDatabase" localSheetId="0" hidden="1">Sheet1!$D$340:$D$351</definedName>
    <definedName name="_xlnm.Print_Area" localSheetId="0">Sheet1!$A$1:$L$351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1" l="1"/>
  <c r="B71" i="1"/>
  <c r="B82" i="1" l="1"/>
  <c r="B88" i="1" s="1"/>
  <c r="B79" i="1"/>
  <c r="B52" i="1" l="1"/>
  <c r="B67" i="1" l="1"/>
  <c r="C52" i="1" l="1"/>
  <c r="E146" i="1" l="1"/>
  <c r="C255" i="1" l="1"/>
  <c r="B171" i="1"/>
  <c r="C145" i="1"/>
  <c r="C146" i="1"/>
  <c r="E143" i="1"/>
  <c r="E144" i="1"/>
  <c r="E145" i="1"/>
  <c r="C143" i="1"/>
  <c r="C144" i="1"/>
  <c r="B207" i="1"/>
  <c r="B160" i="1"/>
  <c r="B189" i="1"/>
  <c r="E189" i="1" l="1"/>
  <c r="C189" i="1"/>
  <c r="C301" i="1" l="1"/>
  <c r="H160" i="1"/>
  <c r="C207" i="1"/>
  <c r="E160" i="1"/>
  <c r="C284" i="1"/>
  <c r="C290" i="1"/>
  <c r="E290" i="1"/>
  <c r="E255" i="1"/>
  <c r="C278" i="1"/>
  <c r="C310" i="1"/>
  <c r="E310" i="1"/>
  <c r="C160" i="1"/>
  <c r="E207" i="1"/>
  <c r="E278" i="1"/>
  <c r="B230" i="1"/>
  <c r="E301" i="1"/>
  <c r="E230" i="1"/>
  <c r="C271" i="1"/>
  <c r="C171" i="1"/>
  <c r="E271" i="1"/>
  <c r="E171" i="1"/>
  <c r="C230" i="1"/>
  <c r="D230" i="1"/>
  <c r="E248" i="1"/>
  <c r="E284" i="1"/>
  <c r="C248" i="1"/>
  <c r="D310" i="1" l="1"/>
  <c r="B310" i="1"/>
  <c r="D290" i="1"/>
  <c r="B290" i="1"/>
  <c r="D284" i="1"/>
  <c r="B284" i="1"/>
  <c r="D278" i="1"/>
  <c r="B278" i="1"/>
  <c r="D271" i="1"/>
  <c r="B271" i="1"/>
  <c r="D255" i="1"/>
  <c r="B255" i="1"/>
  <c r="D248" i="1"/>
  <c r="B248" i="1"/>
  <c r="D207" i="1"/>
  <c r="D189" i="1"/>
  <c r="D171" i="1"/>
  <c r="J160" i="1"/>
  <c r="F160" i="1"/>
  <c r="D160" i="1"/>
  <c r="B93" i="1"/>
  <c r="B100" i="1" s="1"/>
  <c r="B101" i="1" s="1"/>
  <c r="B301" i="1" l="1"/>
  <c r="D301" i="1" l="1"/>
</calcChain>
</file>

<file path=xl/sharedStrings.xml><?xml version="1.0" encoding="utf-8"?>
<sst xmlns="http://schemas.openxmlformats.org/spreadsheetml/2006/main" count="587" uniqueCount="385">
  <si>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</si>
  <si>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</si>
  <si>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</si>
  <si>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</si>
  <si>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</si>
  <si>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</si>
  <si>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</si>
  <si>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</si>
  <si>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</si>
  <si>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</si>
  <si>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</si>
  <si>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</si>
  <si>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</si>
  <si>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</si>
  <si>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</si>
  <si>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</si>
  <si>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</si>
  <si>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</si>
  <si>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</si>
  <si>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</si>
  <si>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</si>
  <si>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</si>
  <si>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</si>
  <si>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</si>
  <si>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</si>
  <si>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</si>
  <si>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</si>
  <si>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</si>
  <si>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</si>
  <si>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</si>
  <si>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</si>
  <si>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</si>
  <si>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</si>
  <si>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</si>
  <si>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</si>
  <si>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</si>
  <si>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</si>
  <si>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</si>
  <si>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</si>
  <si>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</si>
  <si>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</si>
  <si>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</si>
  <si>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</si>
  <si>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</si>
  <si>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</si>
  <si>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</si>
  <si>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</si>
  <si>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</si>
  <si>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</si>
  <si>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</si>
  <si>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</si>
  <si>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</si>
  <si>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</si>
  <si>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</si>
  <si>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</si>
  <si>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</si>
  <si>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</si>
  <si>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</si>
  <si>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</si>
  <si>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</si>
  <si>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</si>
  <si>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</si>
  <si>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</si>
  <si>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</si>
  <si>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</si>
  <si>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</si>
  <si>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</si>
  <si>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</si>
  <si>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</si>
  <si>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</si>
  <si>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</si>
  <si>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</si>
  <si>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</si>
  <si>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</si>
  <si>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</si>
  <si>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</si>
  <si>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</si>
  <si>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</si>
  <si>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</si>
  <si>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</si>
  <si>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</si>
  <si>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</si>
  <si>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</si>
  <si>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</si>
  <si>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</si>
  <si>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</si>
  <si>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</si>
  <si>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</si>
  <si>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</si>
  <si>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</si>
  <si>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</si>
  <si>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</si>
  <si>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</si>
  <si>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</si>
  <si>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</si>
  <si>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</si>
  <si>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</si>
  <si>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</si>
  <si>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</si>
  <si>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</si>
  <si>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</si>
  <si>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</si>
  <si>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</si>
  <si>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</si>
  <si>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</si>
  <si>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</si>
  <si>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</si>
  <si>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</si>
  <si>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</si>
  <si>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</si>
  <si>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</si>
  <si>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</si>
  <si>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</si>
  <si>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</si>
  <si>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</si>
  <si>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</si>
  <si>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</si>
  <si>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</si>
  <si>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</si>
  <si>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</si>
  <si>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</si>
  <si>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</si>
  <si>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</si>
  <si>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</si>
  <si>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</si>
  <si>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</si>
  <si>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</si>
  <si>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</si>
  <si>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</si>
  <si>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</si>
  <si>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</si>
  <si>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</si>
  <si>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</si>
  <si>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</si>
  <si>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</si>
  <si>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</si>
  <si>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</si>
  <si>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</si>
  <si>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</si>
  <si>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</si>
  <si>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</si>
  <si>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</si>
  <si>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</si>
  <si>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</si>
  <si>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</si>
  <si>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</si>
  <si>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</si>
  <si>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</si>
  <si>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</si>
  <si>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</si>
  <si>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</si>
  <si>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</si>
  <si>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</si>
  <si>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</si>
  <si>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</si>
  <si>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</si>
  <si>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</si>
  <si>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</si>
  <si>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</si>
  <si>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</si>
  <si>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</si>
  <si>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</si>
  <si>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</si>
  <si>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</si>
  <si>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</si>
  <si>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</si>
  <si>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</si>
  <si>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</si>
  <si>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</si>
  <si>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</si>
  <si>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</si>
  <si>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</si>
  <si>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</si>
  <si>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</si>
  <si>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</si>
  <si>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</si>
  <si>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</si>
  <si>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</si>
  <si>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</si>
  <si>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</si>
  <si>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</si>
  <si>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</si>
  <si>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</si>
  <si>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</si>
  <si>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</si>
  <si>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</si>
  <si>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</si>
  <si>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</si>
  <si>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</si>
  <si>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</si>
  <si>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</si>
  <si>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</si>
  <si>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</si>
  <si>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</si>
  <si>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</si>
  <si>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</si>
  <si>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</si>
  <si>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</si>
  <si>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</si>
  <si>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</si>
  <si>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</si>
  <si>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</si>
  <si>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</si>
  <si>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</si>
  <si>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</si>
  <si>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</si>
  <si>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</si>
  <si>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</si>
  <si>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</si>
  <si>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</si>
  <si>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</si>
  <si>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</si>
  <si>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</si>
  <si>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</si>
  <si>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</si>
  <si>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</si>
  <si>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</si>
  <si>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</si>
  <si>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</si>
  <si>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</si>
  <si>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</si>
  <si>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</si>
  <si>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</si>
  <si>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</si>
  <si>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</si>
  <si>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</si>
  <si>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</si>
  <si>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</si>
  <si>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</si>
  <si>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</si>
  <si>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</si>
  <si>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</si>
  <si>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</si>
  <si>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</si>
  <si>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</si>
  <si>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</si>
  <si>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</si>
  <si>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</si>
  <si>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</si>
  <si>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</si>
  <si>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</si>
  <si>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</si>
  <si>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</si>
  <si>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</si>
  <si>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</si>
  <si>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</si>
  <si>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</si>
  <si>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</si>
  <si>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</si>
  <si>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</si>
  <si>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</si>
  <si>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</si>
  <si>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</si>
  <si>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</si>
  <si>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</si>
  <si>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</si>
  <si>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</si>
  <si>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</si>
  <si>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</si>
  <si>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</si>
  <si>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</si>
  <si>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</si>
  <si>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</si>
  <si>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</si>
  <si>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</si>
  <si>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</si>
  <si>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</si>
  <si>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</si>
  <si>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HSBC</t>
  </si>
  <si>
    <t>N/A</t>
  </si>
  <si>
    <t>A / F1</t>
  </si>
  <si>
    <t>F1+/AA-</t>
  </si>
  <si>
    <t>A3</t>
  </si>
  <si>
    <t>P-1/Aa3</t>
  </si>
  <si>
    <t>BBB-</t>
  </si>
  <si>
    <t>Baa3(cr)</t>
  </si>
  <si>
    <t>P-1/A2</t>
  </si>
  <si>
    <t>ii</t>
  </si>
  <si>
    <t>F1/BBB+</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</si>
  <si>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</si>
  <si>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</si>
  <si>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</si>
  <si>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</si>
  <si>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</si>
  <si>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</si>
  <si>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</si>
  <si>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</si>
  <si>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</si>
  <si>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(i) Interest Accumulation Ledger</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</si>
  <si>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</si>
  <si>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</si>
  <si>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</si>
  <si>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</si>
  <si>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</si>
  <si>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</si>
  <si>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</si>
  <si>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</si>
  <si>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</si>
  <si>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</si>
  <si>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</si>
  <si>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</si>
  <si>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</si>
  <si>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</si>
  <si>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</si>
  <si>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</si>
  <si>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</si>
  <si>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</si>
  <si>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</si>
  <si>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</si>
  <si>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</si>
  <si>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</si>
  <si>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</si>
  <si>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</si>
  <si>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</si>
  <si>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</si>
  <si>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</si>
  <si>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€5bn</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</si>
  <si>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</si>
  <si>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</si>
  <si>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</si>
  <si>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2026-1</t>
  </si>
  <si>
    <t>Aaa/-/AAA/-</t>
  </si>
  <si>
    <t>GBP</t>
  </si>
  <si>
    <t>Soft-bullet</t>
  </si>
  <si>
    <t>XS3268856906</t>
  </si>
  <si>
    <t>London Stock Exchange</t>
  </si>
  <si>
    <t>Quarterly</t>
  </si>
  <si>
    <t>Compounded Daily SONIA + 50bps</t>
  </si>
  <si>
    <t xml:space="preserve">
https://www.principality.co.uk/home/corporate-governance/investor-relations
https://www.euroabs.com/IH.aspx?d=26752</t>
  </si>
  <si>
    <t>Principality Building Society €5bn Global Covered Bond Programme</t>
  </si>
  <si>
    <t>SONIA + 50bps</t>
  </si>
  <si>
    <t>Notional reduces to zero on fixed rate loans</t>
  </si>
  <si>
    <t>AAA</t>
  </si>
  <si>
    <t>Aaa</t>
  </si>
  <si>
    <t>EUR</t>
  </si>
  <si>
    <t>Nick Emmerson
Debt Capital Markets Senior Manager
nick.emmerson@principality.co.uk</t>
  </si>
  <si>
    <t>Yes</t>
  </si>
  <si>
    <t>90.00%</t>
  </si>
  <si>
    <t>Servicer Trigger</t>
  </si>
  <si>
    <t>Servicer's ratings fall below required levels</t>
  </si>
  <si>
    <t>Baa3(cr)/BBB-</t>
  </si>
  <si>
    <t>No</t>
  </si>
  <si>
    <t>Cash Management Trigger</t>
  </si>
  <si>
    <t>Cash Managers ratings fall below required levels</t>
  </si>
  <si>
    <t>HSBC Account Bank Trigger</t>
  </si>
  <si>
    <t>Account Bank ratings fall below required levels</t>
  </si>
  <si>
    <t>Failure of Asset coverage Test</t>
  </si>
  <si>
    <t>Adjusted Aggregate Loan Amount less than Aggregate Principal Amount outstanding</t>
  </si>
  <si>
    <t>Yield Shortfall Test</t>
  </si>
  <si>
    <t>Failure of Portfolio Yield Test</t>
  </si>
  <si>
    <t>Falls below SONIA plus 0.30%</t>
  </si>
  <si>
    <t>LLP Event of Default</t>
  </si>
  <si>
    <t>LLP failure to pay Guarantee, insolvency etc</t>
  </si>
  <si>
    <t>Amortisation Test</t>
  </si>
  <si>
    <t>Failure of Amortisation Test</t>
  </si>
  <si>
    <t>Amortisation Test Aggregate Loan Amount less than Aggregate Principal Outstanding</t>
  </si>
  <si>
    <t>Interest Rate Shortfall Test</t>
  </si>
  <si>
    <t>Failure of Interest Rate Shortfall Test</t>
  </si>
  <si>
    <t>Asset Swap Counterparty Rating Trigger</t>
  </si>
  <si>
    <t>Counterparty Ratings Downgrade</t>
  </si>
  <si>
    <t>Asset Swap Counterparty Replacement Trigger</t>
  </si>
  <si>
    <t>Principality Trigger (Issuer of Default)</t>
  </si>
  <si>
    <t>Principality's Failure to pay on Covered Bonds or Principality's insolvency</t>
  </si>
  <si>
    <t>Triggers a notice to pay on the LLP</t>
  </si>
  <si>
    <t>Seller Trigger</t>
  </si>
  <si>
    <t>Seller ratings fall below required levels.</t>
  </si>
  <si>
    <t>Triggers the requirement to prepare perfection of title documents but not the steps necessary to perfect legal title</t>
  </si>
  <si>
    <t>Appoint Back-Up Servicer within 60 days upon breach with the assistance of the Back-up servicer Facilitator</t>
  </si>
  <si>
    <t>If not remedied within 30 calender days, all money will be transferred from the account to an account which has the required account bank ratings</t>
  </si>
  <si>
    <t>If not remedied within three calculation dates, triggers Issuer Event of Default</t>
  </si>
  <si>
    <t>Obligation to sell more assets into the pool to increase the yield. If Issuer event of default occurring Increase Standard Variable Rate and/or the other discretionary rates or margins</t>
  </si>
  <si>
    <t>Triggers an LLP Acceleration Notice</t>
  </si>
  <si>
    <t>LLP Acceleration Notice</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</si>
  <si>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</si>
  <si>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Collateral posting</t>
  </si>
  <si>
    <t>Replacement Trigger</t>
  </si>
  <si>
    <t>Principality's Failure to pay on Covered Bonds or Principality's insolvency.</t>
  </si>
  <si>
    <t>Fitch rating: F1 or A</t>
  </si>
  <si>
    <t>Fitch rating: A-</t>
  </si>
  <si>
    <t>Fitch rating: BBB- or F3</t>
  </si>
  <si>
    <t>Appoint Back-Up Cash Manager within 60 days upon breach.</t>
  </si>
  <si>
    <t>-</t>
  </si>
  <si>
    <t>Probable-High</t>
  </si>
  <si>
    <t>4.00%</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</si>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</sst>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_ ;\-#,##0\ "/>
    <numFmt numFmtId="167" formatCode="0_ %_);\(0_ %\);0_ %_);@_)"/>
    <numFmt numFmtId="168" formatCode="0.00_ %_);\(0.00_ %\);0.00_ %_);@_)"/>
    <numFmt numFmtId="169" formatCode="_-&quot;£&quot;* #,##0_-;\-&quot;£&quot;* #,##0_-;_-&quot;£&quot;* &quot;-&quot;??_-;_-@_-"/>
    <numFmt numFmtId="170" formatCode="_-[$£-809]* #,##0_-;\-[$£-809]* #,##0_-;_-[$£-809]* &quot;-&quot;??_-;_-@_-"/>
    <numFmt numFmtId="171" formatCode="[$-10809]0.00;\(0.00\)"/>
  </numFmts>
  <fonts count="17"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12"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cellStyleXfs>
  <cellXfs count="126">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7" fontId="1" fillId="0" borderId="0" xfId="0" applyNumberFormat="1" applyFont="1"/>
    <xf numFmtId="0" fontId="1" fillId="0" borderId="15" xfId="0" applyFont="1" applyBorder="1"/>
    <xf numFmtId="0" fontId="1" fillId="0" borderId="16" xfId="0" applyFont="1" applyBorder="1"/>
    <xf numFmtId="0" fontId="9" fillId="0" borderId="17" xfId="0" applyFont="1" applyBorder="1"/>
    <xf numFmtId="0" fontId="9" fillId="0" borderId="18" xfId="0" applyFont="1" applyBorder="1"/>
    <xf numFmtId="0" fontId="9" fillId="0" borderId="19"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8" xfId="0" applyFont="1" applyBorder="1" applyAlignment="1">
      <alignment wrapText="1"/>
    </xf>
    <xf numFmtId="0" fontId="1" fillId="0" borderId="15" xfId="0" applyFont="1" applyBorder="1" applyAlignment="1">
      <alignment wrapText="1"/>
    </xf>
    <xf numFmtId="0" fontId="9" fillId="0" borderId="20"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42" fontId="1" fillId="3" borderId="6" xfId="0" applyNumberFormat="1" applyFont="1" applyFill="1" applyBorder="1" applyAlignment="1">
      <alignment horizontal="right" vertical="center" wrapText="1"/>
    </xf>
    <xf numFmtId="168"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6" fontId="1" fillId="3" borderId="6" xfId="0" applyNumberFormat="1" applyFont="1" applyFill="1" applyBorder="1" applyAlignment="1">
      <alignment horizontal="center" vertical="center"/>
    </xf>
    <xf numFmtId="166"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9"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0" fontId="1" fillId="4" borderId="6" xfId="0" applyFont="1" applyFill="1" applyBorder="1" applyAlignment="1">
      <alignment horizontal="center"/>
    </xf>
    <xf numFmtId="43" fontId="1" fillId="0" borderId="0" xfId="1" applyFont="1"/>
    <xf numFmtId="43" fontId="1" fillId="0" borderId="0" xfId="0" applyNumberFormat="1" applyFont="1"/>
    <xf numFmtId="42" fontId="1" fillId="3" borderId="21" xfId="0" applyNumberFormat="1" applyFont="1" applyFill="1" applyBorder="1"/>
    <xf numFmtId="3" fontId="1" fillId="0" borderId="0" xfId="0" applyNumberFormat="1" applyFont="1"/>
    <xf numFmtId="14" fontId="1" fillId="3" borderId="6" xfId="0" applyNumberFormat="1" applyFont="1" applyFill="1" applyBorder="1" applyAlignment="1">
      <alignment horizontal="center" vertical="center"/>
    </xf>
    <xf numFmtId="3" fontId="1" fillId="3" borderId="6" xfId="1" applyNumberFormat="1" applyFont="1" applyFill="1" applyBorder="1" applyAlignment="1">
      <alignment horizontal="center" vertical="center"/>
    </xf>
    <xf numFmtId="10" fontId="0" fillId="0" borderId="4" xfId="2" applyNumberFormat="1" applyFont="1" applyBorder="1" applyAlignment="1">
      <alignment vertical="center"/>
    </xf>
    <xf numFmtId="14" fontId="1" fillId="3" borderId="6" xfId="0" applyNumberFormat="1" applyFont="1" applyFill="1" applyBorder="1" applyAlignment="1">
      <alignment horizontal="left"/>
    </xf>
    <xf numFmtId="10" fontId="1" fillId="3" borderId="6" xfId="2" applyNumberFormat="1" applyFont="1" applyFill="1" applyBorder="1" applyAlignment="1">
      <alignment horizontal="center"/>
    </xf>
    <xf numFmtId="10" fontId="1" fillId="3" borderId="6" xfId="2" applyNumberFormat="1" applyFont="1" applyFill="1" applyBorder="1" applyAlignment="1">
      <alignment horizontal="center" vertical="center"/>
    </xf>
    <xf numFmtId="49" fontId="1" fillId="3" borderId="6"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xf>
    <xf numFmtId="42" fontId="1" fillId="5" borderId="6" xfId="0" applyNumberFormat="1" applyFont="1" applyFill="1" applyBorder="1" applyAlignment="1">
      <alignment horizontal="right" vertical="center" wrapText="1"/>
    </xf>
    <xf numFmtId="10" fontId="1" fillId="5" borderId="6" xfId="0" applyNumberFormat="1" applyFont="1" applyFill="1" applyBorder="1" applyAlignment="1">
      <alignment horizontal="right" vertical="center" wrapText="1"/>
    </xf>
    <xf numFmtId="3" fontId="1" fillId="5" borderId="6" xfId="0" applyNumberFormat="1" applyFont="1" applyFill="1" applyBorder="1" applyAlignment="1">
      <alignment horizontal="right" vertical="center" wrapText="1"/>
    </xf>
    <xf numFmtId="165" fontId="1" fillId="5" borderId="6" xfId="0" applyNumberFormat="1" applyFont="1" applyFill="1" applyBorder="1" applyAlignment="1">
      <alignment horizontal="right" vertical="center" wrapText="1"/>
    </xf>
    <xf numFmtId="0" fontId="1" fillId="5" borderId="6" xfId="0" applyFont="1" applyFill="1" applyBorder="1" applyAlignment="1">
      <alignment horizontal="right" vertical="center" wrapText="1"/>
    </xf>
    <xf numFmtId="0" fontId="1" fillId="5" borderId="6" xfId="0" applyFont="1" applyFill="1" applyBorder="1" applyAlignment="1">
      <alignment horizontal="right"/>
    </xf>
    <xf numFmtId="165" fontId="1" fillId="5" borderId="6" xfId="0" applyNumberFormat="1" applyFont="1" applyFill="1" applyBorder="1" applyAlignment="1">
      <alignment horizontal="right"/>
    </xf>
    <xf numFmtId="10" fontId="1" fillId="5" borderId="6" xfId="0" applyNumberFormat="1" applyFont="1" applyFill="1" applyBorder="1" applyAlignment="1">
      <alignment horizontal="right"/>
    </xf>
    <xf numFmtId="42" fontId="1" fillId="5" borderId="6" xfId="0" applyNumberFormat="1" applyFont="1" applyFill="1" applyBorder="1"/>
    <xf numFmtId="169" fontId="1" fillId="5" borderId="6" xfId="1" applyNumberFormat="1" applyFont="1" applyFill="1" applyBorder="1" applyAlignment="1">
      <alignment horizontal="center" vertical="center"/>
    </xf>
    <xf numFmtId="170" fontId="1" fillId="5" borderId="6" xfId="0" applyNumberFormat="1" applyFont="1" applyFill="1" applyBorder="1"/>
    <xf numFmtId="166" fontId="1" fillId="5" borderId="6" xfId="0" applyNumberFormat="1" applyFont="1" applyFill="1" applyBorder="1" applyAlignment="1">
      <alignment horizontal="center" vertical="center"/>
    </xf>
    <xf numFmtId="10" fontId="1" fillId="5" borderId="6" xfId="0" applyNumberFormat="1" applyFont="1" applyFill="1" applyBorder="1" applyAlignment="1">
      <alignment horizontal="center" vertical="center"/>
    </xf>
    <xf numFmtId="169" fontId="1" fillId="5" borderId="6" xfId="0" applyNumberFormat="1" applyFont="1" applyFill="1" applyBorder="1" applyAlignment="1">
      <alignment horizontal="center" vertical="center"/>
    </xf>
    <xf numFmtId="44" fontId="1" fillId="5" borderId="6" xfId="0" applyNumberFormat="1" applyFont="1" applyFill="1" applyBorder="1" applyAlignment="1">
      <alignment horizontal="center" vertical="center"/>
    </xf>
    <xf numFmtId="3"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10" fontId="1" fillId="5" borderId="6" xfId="2" applyNumberFormat="1" applyFont="1" applyFill="1" applyBorder="1" applyAlignment="1">
      <alignment horizontal="center" vertical="center"/>
    </xf>
    <xf numFmtId="42" fontId="1" fillId="5" borderId="6" xfId="0" applyNumberFormat="1" applyFont="1" applyFill="1" applyBorder="1" applyAlignment="1">
      <alignment horizontal="center" vertical="center"/>
    </xf>
    <xf numFmtId="171" fontId="1" fillId="5" borderId="6" xfId="0" applyNumberFormat="1" applyFont="1" applyFill="1" applyBorder="1" applyAlignment="1">
      <alignment horizontal="right" vertical="center" wrapText="1"/>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omma 2" xfId="3" xr:uid="{30C3D1BD-6908-4925-B181-5586323B8323}"/>
    <cellStyle name="Normal" xfId="0" builtinId="0"/>
    <cellStyle name="Percent" xfId="2" builtinId="5"/>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1"/>
  <sheetViews>
    <sheetView tabSelected="1" zoomScaleNormal="100" workbookViewId="0">
      <selection activeCell="F327" sqref="F327"/>
    </sheetView>
  </sheetViews>
  <sheetFormatPr defaultColWidth="9.109375" defaultRowHeight="13.2" x14ac:dyDescent="0.25"/>
  <cols>
    <col min="1" max="1" width="54.88671875" customWidth="1"/>
    <col min="2" max="2" width="37.6640625" bestFit="1" customWidth="1"/>
    <col min="3" max="3" width="21.109375" customWidth="1"/>
    <col min="4" max="4" width="15.44140625" bestFit="1" customWidth="1"/>
    <col min="5" max="5" width="21.109375" customWidth="1"/>
    <col min="6" max="6" width="16.109375" customWidth="1"/>
    <col min="7" max="7" width="23.5546875" customWidth="1"/>
    <col min="8" max="8" width="19.33203125" customWidth="1"/>
    <col min="9" max="9" width="24.109375" customWidth="1"/>
    <col min="10" max="11" width="12.88671875" customWidth="1"/>
    <col min="12" max="12" width="13.88671875" customWidth="1"/>
    <col min="13" max="13" width="20.5546875" customWidth="1"/>
    <col min="14" max="14" width="15.109375" customWidth="1"/>
  </cols>
  <sheetData>
    <row r="1" spans="1:7" ht="25.5" customHeight="1" x14ac:dyDescent="0.4">
      <c r="A1" s="1" t="s">
        <v>0</v>
      </c>
    </row>
    <row r="2" spans="1:7" ht="25.5" customHeight="1" x14ac:dyDescent="0.4">
      <c r="A2" s="1"/>
    </row>
    <row r="3" spans="1:7" s="5" customFormat="1" ht="25.5" customHeight="1" x14ac:dyDescent="0.25">
      <c r="A3" s="2" t="s">
        <v>1</v>
      </c>
      <c r="B3" s="3"/>
      <c r="C3" s="4"/>
      <c r="E3"/>
      <c r="F3"/>
      <c r="G3"/>
    </row>
    <row r="4" spans="1:7" s="5" customFormat="1" ht="103.5" customHeight="1" x14ac:dyDescent="0.25">
      <c r="A4" s="116" t="s">
        <v>319</v>
      </c>
      <c r="B4" s="117"/>
      <c r="C4" s="118"/>
      <c r="E4"/>
      <c r="F4"/>
      <c r="G4"/>
    </row>
    <row r="5" spans="1:7" s="5" customFormat="1" ht="25.5" customHeight="1" x14ac:dyDescent="0.25">
      <c r="A5" s="6" t="s">
        <v>2</v>
      </c>
      <c r="B5" s="7"/>
      <c r="C5" s="8"/>
      <c r="E5"/>
      <c r="F5"/>
      <c r="G5"/>
    </row>
    <row r="6" spans="1:7" s="5" customFormat="1" ht="25.5" customHeight="1" x14ac:dyDescent="0.25">
      <c r="A6" s="119" t="s">
        <v>3</v>
      </c>
      <c r="B6" s="117"/>
      <c r="C6" s="118"/>
      <c r="E6"/>
      <c r="F6"/>
      <c r="G6"/>
    </row>
    <row r="7" spans="1:7" s="5" customFormat="1" ht="25.5" customHeight="1" x14ac:dyDescent="0.25">
      <c r="A7" s="9" t="s">
        <v>4</v>
      </c>
      <c r="B7" s="7"/>
      <c r="C7" s="8"/>
      <c r="E7"/>
      <c r="F7"/>
      <c r="G7"/>
    </row>
    <row r="8" spans="1:7" s="5" customFormat="1" ht="60" customHeight="1" x14ac:dyDescent="0.25">
      <c r="A8" s="116" t="s">
        <v>318</v>
      </c>
      <c r="B8" s="120"/>
      <c r="C8" s="121"/>
      <c r="E8"/>
      <c r="F8"/>
      <c r="G8"/>
    </row>
    <row r="9" spans="1:7" s="5" customFormat="1" ht="96" customHeight="1" x14ac:dyDescent="0.25">
      <c r="A9" s="122" t="s">
        <v>266</v>
      </c>
      <c r="B9" s="123"/>
      <c r="C9" s="124"/>
      <c r="E9"/>
      <c r="F9"/>
      <c r="G9"/>
    </row>
    <row r="10" spans="1:7" s="5" customFormat="1" ht="19.5" customHeight="1" x14ac:dyDescent="0.25">
      <c r="A10" s="10"/>
      <c r="E10"/>
      <c r="F10"/>
      <c r="G10"/>
    </row>
    <row r="11" spans="1:7" s="12" customFormat="1" ht="12.6" customHeight="1" x14ac:dyDescent="0.25">
      <c r="A11" s="11" t="s">
        <v>5</v>
      </c>
    </row>
    <row r="12" spans="1:7" s="12" customFormat="1" x14ac:dyDescent="0.25">
      <c r="A12" s="31" t="s">
        <v>6</v>
      </c>
      <c r="B12" s="58" t="s">
        <v>267</v>
      </c>
    </row>
    <row r="13" spans="1:7" s="12" customFormat="1" ht="26.4" x14ac:dyDescent="0.25">
      <c r="A13" s="31" t="s">
        <v>7</v>
      </c>
      <c r="B13" s="58" t="s">
        <v>329</v>
      </c>
    </row>
    <row r="14" spans="1:7" s="12" customFormat="1" ht="39.6" x14ac:dyDescent="0.25">
      <c r="A14" s="31" t="s">
        <v>8</v>
      </c>
      <c r="B14" s="58" t="s">
        <v>335</v>
      </c>
    </row>
    <row r="15" spans="1:7" s="12" customFormat="1" x14ac:dyDescent="0.25">
      <c r="A15" s="31" t="s">
        <v>9</v>
      </c>
      <c r="B15" s="77">
        <v>46104</v>
      </c>
    </row>
    <row r="16" spans="1:7" s="12" customFormat="1" x14ac:dyDescent="0.25">
      <c r="A16" s="31" t="s">
        <v>10</v>
      </c>
      <c r="B16" s="59">
        <v>46054</v>
      </c>
    </row>
    <row r="17" spans="1:10" s="12" customFormat="1" x14ac:dyDescent="0.25">
      <c r="A17" s="31" t="s">
        <v>11</v>
      </c>
      <c r="B17" s="59">
        <v>46081</v>
      </c>
    </row>
    <row r="18" spans="1:10" s="12" customFormat="1" ht="66" x14ac:dyDescent="0.25">
      <c r="A18" s="31" t="s">
        <v>12</v>
      </c>
      <c r="B18" s="59" t="s">
        <v>328</v>
      </c>
    </row>
    <row r="19" spans="1:10" s="12" customFormat="1" x14ac:dyDescent="0.25"/>
    <row r="20" spans="1:10" s="12" customFormat="1" x14ac:dyDescent="0.25">
      <c r="A20" s="11" t="s">
        <v>13</v>
      </c>
    </row>
    <row r="21" spans="1:10" s="12" customFormat="1" x14ac:dyDescent="0.25">
      <c r="B21" s="36" t="s">
        <v>14</v>
      </c>
      <c r="C21" s="115" t="s">
        <v>15</v>
      </c>
      <c r="D21" s="115"/>
      <c r="E21" s="115" t="s">
        <v>16</v>
      </c>
      <c r="F21" s="115"/>
      <c r="G21" s="125"/>
      <c r="H21" s="125"/>
      <c r="I21" s="125"/>
      <c r="J21" s="125"/>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78" t="s">
        <v>269</v>
      </c>
      <c r="D23" s="78" t="s">
        <v>332</v>
      </c>
      <c r="E23" s="78" t="s">
        <v>269</v>
      </c>
      <c r="F23" s="78" t="s">
        <v>333</v>
      </c>
    </row>
    <row r="24" spans="1:10" s="12" customFormat="1" x14ac:dyDescent="0.25">
      <c r="A24" s="19" t="s">
        <v>20</v>
      </c>
      <c r="B24" s="35" t="s">
        <v>267</v>
      </c>
      <c r="C24" s="60" t="s">
        <v>274</v>
      </c>
      <c r="D24" s="60" t="s">
        <v>278</v>
      </c>
      <c r="E24" s="60" t="s">
        <v>275</v>
      </c>
      <c r="F24" s="60" t="s">
        <v>276</v>
      </c>
    </row>
    <row r="25" spans="1:10" s="12" customFormat="1" x14ac:dyDescent="0.25">
      <c r="A25" s="19" t="s">
        <v>21</v>
      </c>
      <c r="B25" s="35" t="s">
        <v>267</v>
      </c>
      <c r="C25" s="60" t="s">
        <v>274</v>
      </c>
      <c r="D25" s="60" t="s">
        <v>278</v>
      </c>
      <c r="E25" s="60" t="s">
        <v>275</v>
      </c>
      <c r="F25" s="60" t="s">
        <v>276</v>
      </c>
    </row>
    <row r="26" spans="1:10" s="12" customFormat="1" x14ac:dyDescent="0.25">
      <c r="A26" s="19" t="s">
        <v>22</v>
      </c>
      <c r="B26" s="35" t="s">
        <v>267</v>
      </c>
      <c r="C26" s="60" t="s">
        <v>274</v>
      </c>
      <c r="D26" s="60" t="s">
        <v>278</v>
      </c>
      <c r="E26" s="60" t="s">
        <v>275</v>
      </c>
      <c r="F26" s="60" t="s">
        <v>276</v>
      </c>
    </row>
    <row r="27" spans="1:10" s="12" customFormat="1" x14ac:dyDescent="0.25">
      <c r="A27" s="19" t="s">
        <v>23</v>
      </c>
      <c r="B27" s="35" t="s">
        <v>268</v>
      </c>
      <c r="C27" s="60" t="s">
        <v>270</v>
      </c>
      <c r="D27" s="60" t="s">
        <v>271</v>
      </c>
      <c r="E27" s="60" t="s">
        <v>272</v>
      </c>
      <c r="F27" s="60" t="s">
        <v>273</v>
      </c>
    </row>
    <row r="28" spans="1:10" s="12" customFormat="1" x14ac:dyDescent="0.25">
      <c r="A28" s="19" t="s">
        <v>24</v>
      </c>
      <c r="B28" s="35" t="s">
        <v>269</v>
      </c>
      <c r="C28" s="60" t="s">
        <v>269</v>
      </c>
      <c r="D28" s="60" t="s">
        <v>269</v>
      </c>
      <c r="E28" s="60" t="s">
        <v>269</v>
      </c>
      <c r="F28" s="60" t="s">
        <v>269</v>
      </c>
    </row>
    <row r="29" spans="1:10" s="12" customFormat="1" x14ac:dyDescent="0.25">
      <c r="A29" s="19" t="s">
        <v>25</v>
      </c>
      <c r="B29" s="35" t="s">
        <v>267</v>
      </c>
      <c r="C29" s="60" t="s">
        <v>274</v>
      </c>
      <c r="D29" s="60" t="s">
        <v>278</v>
      </c>
      <c r="E29" s="60" t="s">
        <v>275</v>
      </c>
      <c r="F29" s="60" t="s">
        <v>276</v>
      </c>
    </row>
    <row r="30" spans="1:10" s="12" customFormat="1" x14ac:dyDescent="0.25">
      <c r="A30" s="19" t="s">
        <v>26</v>
      </c>
      <c r="B30" s="35" t="s">
        <v>269</v>
      </c>
      <c r="C30" s="60" t="s">
        <v>269</v>
      </c>
      <c r="D30" s="60" t="s">
        <v>269</v>
      </c>
      <c r="E30" s="60" t="s">
        <v>269</v>
      </c>
      <c r="F30" s="60" t="s">
        <v>269</v>
      </c>
    </row>
    <row r="31" spans="1:10" s="12" customFormat="1" x14ac:dyDescent="0.25">
      <c r="A31" s="19" t="s">
        <v>27</v>
      </c>
      <c r="B31" s="35" t="s">
        <v>267</v>
      </c>
      <c r="C31" s="60" t="s">
        <v>274</v>
      </c>
      <c r="D31" s="60" t="s">
        <v>278</v>
      </c>
      <c r="E31" s="60" t="s">
        <v>275</v>
      </c>
      <c r="F31" s="60" t="s">
        <v>276</v>
      </c>
    </row>
    <row r="32" spans="1:10" s="12" customFormat="1" x14ac:dyDescent="0.25">
      <c r="A32" s="19" t="s">
        <v>28</v>
      </c>
      <c r="B32" s="35" t="s">
        <v>269</v>
      </c>
      <c r="C32" s="60" t="s">
        <v>269</v>
      </c>
      <c r="D32" s="60" t="s">
        <v>269</v>
      </c>
      <c r="E32" s="60" t="s">
        <v>269</v>
      </c>
      <c r="F32" s="60" t="s">
        <v>269</v>
      </c>
    </row>
    <row r="33" spans="1:8" s="12" customFormat="1" ht="12.75" customHeight="1" x14ac:dyDescent="0.25">
      <c r="A33" s="19" t="s">
        <v>29</v>
      </c>
      <c r="B33" s="21">
        <v>881702360.33000004</v>
      </c>
      <c r="H33" s="80"/>
    </row>
    <row r="34" spans="1:8" s="12" customFormat="1" ht="12.75" customHeight="1" x14ac:dyDescent="0.25">
      <c r="A34" s="19" t="s">
        <v>30</v>
      </c>
      <c r="B34" s="87" t="s">
        <v>331</v>
      </c>
    </row>
    <row r="35" spans="1:8" s="12" customFormat="1" ht="12.75" customHeight="1" x14ac:dyDescent="0.25">
      <c r="A35" s="19" t="s">
        <v>31</v>
      </c>
      <c r="B35" s="35" t="s">
        <v>330</v>
      </c>
    </row>
    <row r="36" spans="1:8" s="12" customFormat="1" ht="12.75" customHeight="1" x14ac:dyDescent="0.25">
      <c r="A36" s="19" t="s">
        <v>32</v>
      </c>
      <c r="B36" s="88">
        <v>4.3499999999999997E-2</v>
      </c>
    </row>
    <row r="37" spans="1:8" s="12" customFormat="1" ht="12.75" customHeight="1" x14ac:dyDescent="0.25">
      <c r="A37" s="19" t="s">
        <v>33</v>
      </c>
      <c r="B37" s="21">
        <v>13324889.08</v>
      </c>
    </row>
    <row r="38" spans="1:8" s="12" customFormat="1" x14ac:dyDescent="0.25"/>
    <row r="39" spans="1:8" s="12" customFormat="1" x14ac:dyDescent="0.25">
      <c r="A39" s="11" t="s">
        <v>34</v>
      </c>
    </row>
    <row r="40" spans="1:8" s="12" customFormat="1" ht="26.4" x14ac:dyDescent="0.25">
      <c r="B40" s="13" t="s">
        <v>35</v>
      </c>
      <c r="C40" s="13" t="s">
        <v>36</v>
      </c>
      <c r="D40" s="20" t="s">
        <v>37</v>
      </c>
    </row>
    <row r="41" spans="1:8" s="12" customFormat="1" x14ac:dyDescent="0.25">
      <c r="A41" s="29" t="s">
        <v>38</v>
      </c>
      <c r="B41" s="48"/>
      <c r="C41" s="48"/>
      <c r="D41" s="48"/>
    </row>
    <row r="42" spans="1:8" s="12" customFormat="1" ht="12.6" customHeight="1" x14ac:dyDescent="0.25">
      <c r="A42" s="38" t="s">
        <v>279</v>
      </c>
      <c r="B42" s="21">
        <v>3138124.8999999994</v>
      </c>
      <c r="C42" s="21">
        <v>3483458.4099999992</v>
      </c>
      <c r="D42" s="61" t="s">
        <v>269</v>
      </c>
    </row>
    <row r="43" spans="1:8" s="12" customFormat="1" x14ac:dyDescent="0.25">
      <c r="A43" s="38" t="s">
        <v>280</v>
      </c>
      <c r="B43" s="21">
        <v>92456.879999999917</v>
      </c>
      <c r="C43" s="21">
        <v>0</v>
      </c>
      <c r="D43" s="61" t="s">
        <v>269</v>
      </c>
    </row>
    <row r="44" spans="1:8" s="12" customFormat="1" x14ac:dyDescent="0.25">
      <c r="A44" s="38" t="s">
        <v>281</v>
      </c>
      <c r="B44" s="100">
        <v>54631.259262589738</v>
      </c>
      <c r="C44" s="21">
        <v>54631.259262589738</v>
      </c>
      <c r="D44" s="61" t="s">
        <v>269</v>
      </c>
    </row>
    <row r="45" spans="1:8" s="12" customFormat="1" x14ac:dyDescent="0.25">
      <c r="A45" s="38" t="s">
        <v>282</v>
      </c>
      <c r="B45" s="21"/>
      <c r="C45" s="21">
        <v>0</v>
      </c>
      <c r="D45" s="61" t="s">
        <v>269</v>
      </c>
    </row>
    <row r="46" spans="1:8" s="12" customFormat="1" x14ac:dyDescent="0.25">
      <c r="A46" s="38" t="s">
        <v>283</v>
      </c>
      <c r="B46" s="21"/>
      <c r="C46" s="21">
        <v>0</v>
      </c>
      <c r="D46" s="61" t="s">
        <v>269</v>
      </c>
    </row>
    <row r="47" spans="1:8" s="12" customFormat="1" x14ac:dyDescent="0.25">
      <c r="A47" s="38" t="s">
        <v>284</v>
      </c>
      <c r="B47" s="21"/>
      <c r="C47" s="21">
        <v>0</v>
      </c>
      <c r="D47" s="61" t="s">
        <v>269</v>
      </c>
    </row>
    <row r="48" spans="1:8" s="12" customFormat="1" x14ac:dyDescent="0.25">
      <c r="A48" s="38" t="s">
        <v>285</v>
      </c>
      <c r="B48" s="21"/>
      <c r="C48" s="21">
        <v>0</v>
      </c>
      <c r="D48" s="61" t="s">
        <v>269</v>
      </c>
    </row>
    <row r="49" spans="1:4" s="12" customFormat="1" x14ac:dyDescent="0.25">
      <c r="A49" s="38" t="s">
        <v>286</v>
      </c>
      <c r="B49" s="100">
        <v>0</v>
      </c>
      <c r="C49" s="21">
        <v>0</v>
      </c>
      <c r="D49" s="61" t="s">
        <v>269</v>
      </c>
    </row>
    <row r="50" spans="1:4" s="12" customFormat="1" x14ac:dyDescent="0.25">
      <c r="A50" s="38" t="s">
        <v>287</v>
      </c>
      <c r="B50" s="21"/>
      <c r="C50" s="21">
        <v>0</v>
      </c>
      <c r="D50" s="61" t="s">
        <v>269</v>
      </c>
    </row>
    <row r="51" spans="1:4" s="12" customFormat="1" ht="13.8" thickBot="1" x14ac:dyDescent="0.3">
      <c r="A51" s="39" t="s">
        <v>288</v>
      </c>
      <c r="B51" s="21">
        <v>1624741.1</v>
      </c>
      <c r="C51" s="21">
        <v>636884.94999999995</v>
      </c>
      <c r="D51" s="62" t="s">
        <v>269</v>
      </c>
    </row>
    <row r="52" spans="1:4" s="12" customFormat="1" ht="14.4" thickTop="1" thickBot="1" x14ac:dyDescent="0.3">
      <c r="A52" s="40" t="s">
        <v>289</v>
      </c>
      <c r="B52" s="82">
        <f>SUM(B42:B47)-SUM(B49:B51)</f>
        <v>1660471.939262589</v>
      </c>
      <c r="C52" s="82">
        <f>SUM(C42:C47)-SUM(C49:C51)</f>
        <v>2901204.7192625888</v>
      </c>
      <c r="D52" s="63" t="s">
        <v>269</v>
      </c>
    </row>
    <row r="53" spans="1:4" s="12" customFormat="1" x14ac:dyDescent="0.25">
      <c r="A53" s="42" t="s">
        <v>290</v>
      </c>
      <c r="B53" s="44"/>
      <c r="C53" s="44"/>
      <c r="D53" s="64"/>
    </row>
    <row r="54" spans="1:4" s="12" customFormat="1" x14ac:dyDescent="0.25">
      <c r="A54" s="46" t="s">
        <v>291</v>
      </c>
      <c r="B54" s="21">
        <v>6000</v>
      </c>
      <c r="C54" s="21">
        <v>0</v>
      </c>
      <c r="D54" s="61" t="s">
        <v>269</v>
      </c>
    </row>
    <row r="55" spans="1:4" s="12" customFormat="1" ht="39.6" x14ac:dyDescent="0.25">
      <c r="A55" s="47" t="s">
        <v>292</v>
      </c>
      <c r="B55" s="100">
        <v>20333.333333333336</v>
      </c>
      <c r="C55" s="21">
        <v>13333.333333333334</v>
      </c>
      <c r="D55" s="61" t="s">
        <v>269</v>
      </c>
    </row>
    <row r="56" spans="1:4" s="12" customFormat="1" ht="52.8" x14ac:dyDescent="0.25">
      <c r="A56" s="47" t="s">
        <v>293</v>
      </c>
      <c r="B56" s="100">
        <v>0</v>
      </c>
      <c r="C56" s="21">
        <v>0</v>
      </c>
      <c r="D56" s="61" t="s">
        <v>269</v>
      </c>
    </row>
    <row r="57" spans="1:4" s="12" customFormat="1" x14ac:dyDescent="0.25">
      <c r="A57" s="46" t="s">
        <v>294</v>
      </c>
      <c r="B57" s="21">
        <v>0</v>
      </c>
      <c r="C57" s="21">
        <v>0</v>
      </c>
      <c r="D57" s="61" t="s">
        <v>269</v>
      </c>
    </row>
    <row r="58" spans="1:4" s="12" customFormat="1" ht="26.4" x14ac:dyDescent="0.25">
      <c r="A58" s="47" t="s">
        <v>295</v>
      </c>
      <c r="B58" s="21">
        <v>0</v>
      </c>
      <c r="C58" s="21">
        <v>0</v>
      </c>
      <c r="D58" s="61" t="s">
        <v>269</v>
      </c>
    </row>
    <row r="59" spans="1:4" s="12" customFormat="1" x14ac:dyDescent="0.25">
      <c r="A59" s="46" t="s">
        <v>296</v>
      </c>
      <c r="B59" s="21">
        <v>0</v>
      </c>
      <c r="C59" s="21">
        <v>0</v>
      </c>
      <c r="D59" s="61" t="s">
        <v>269</v>
      </c>
    </row>
    <row r="60" spans="1:4" s="12" customFormat="1" x14ac:dyDescent="0.25">
      <c r="A60" s="46" t="s">
        <v>297</v>
      </c>
      <c r="B60" s="100">
        <v>54631.259262589738</v>
      </c>
      <c r="C60" s="21">
        <v>0</v>
      </c>
      <c r="D60" s="61" t="s">
        <v>269</v>
      </c>
    </row>
    <row r="61" spans="1:4" s="12" customFormat="1" x14ac:dyDescent="0.25">
      <c r="A61" s="46" t="s">
        <v>298</v>
      </c>
      <c r="B61" s="21">
        <v>0</v>
      </c>
      <c r="C61" s="21">
        <v>0</v>
      </c>
      <c r="D61" s="61" t="s">
        <v>269</v>
      </c>
    </row>
    <row r="62" spans="1:4" s="12" customFormat="1" x14ac:dyDescent="0.25">
      <c r="A62" s="46" t="s">
        <v>299</v>
      </c>
      <c r="B62" s="21">
        <v>0</v>
      </c>
      <c r="C62" s="21">
        <v>0</v>
      </c>
      <c r="D62" s="61" t="s">
        <v>269</v>
      </c>
    </row>
    <row r="63" spans="1:4" s="12" customFormat="1" x14ac:dyDescent="0.25">
      <c r="A63" s="46" t="s">
        <v>300</v>
      </c>
      <c r="B63" s="21">
        <v>0</v>
      </c>
      <c r="C63" s="21">
        <v>0</v>
      </c>
      <c r="D63" s="61" t="s">
        <v>269</v>
      </c>
    </row>
    <row r="64" spans="1:4" s="12" customFormat="1" x14ac:dyDescent="0.25">
      <c r="A64" s="46" t="s">
        <v>301</v>
      </c>
      <c r="B64" s="21">
        <v>1579257.346666666</v>
      </c>
      <c r="C64" s="21">
        <v>2887621.3859292553</v>
      </c>
      <c r="D64" s="61" t="s">
        <v>269</v>
      </c>
    </row>
    <row r="65" spans="1:5" s="12" customFormat="1" x14ac:dyDescent="0.25">
      <c r="A65" s="46" t="s">
        <v>302</v>
      </c>
      <c r="B65" s="21">
        <v>0</v>
      </c>
      <c r="C65" s="21">
        <v>0</v>
      </c>
      <c r="D65" s="61" t="s">
        <v>269</v>
      </c>
    </row>
    <row r="66" spans="1:5" s="12" customFormat="1" ht="13.8" thickBot="1" x14ac:dyDescent="0.3">
      <c r="A66" s="46" t="s">
        <v>303</v>
      </c>
      <c r="B66" s="21">
        <v>250</v>
      </c>
      <c r="C66" s="21">
        <v>250</v>
      </c>
      <c r="D66" s="62" t="s">
        <v>269</v>
      </c>
    </row>
    <row r="67" spans="1:5" s="12" customFormat="1" ht="13.8" thickTop="1" x14ac:dyDescent="0.25">
      <c r="A67" s="45" t="s">
        <v>304</v>
      </c>
      <c r="B67" s="82">
        <f>SUM(B54:B66)</f>
        <v>1660471.939262589</v>
      </c>
      <c r="C67" s="82">
        <v>2901204.7192625888</v>
      </c>
      <c r="D67" s="63" t="s">
        <v>269</v>
      </c>
    </row>
    <row r="68" spans="1:5" s="12" customFormat="1" x14ac:dyDescent="0.25">
      <c r="A68" s="29" t="s">
        <v>39</v>
      </c>
      <c r="B68" s="49"/>
      <c r="C68" s="49"/>
      <c r="D68" s="65"/>
    </row>
    <row r="69" spans="1:5" s="12" customFormat="1" x14ac:dyDescent="0.25">
      <c r="A69" s="19" t="s">
        <v>305</v>
      </c>
      <c r="B69" s="43">
        <v>9389209.0400000215</v>
      </c>
      <c r="C69" s="43">
        <v>7955000.7300000004</v>
      </c>
      <c r="D69" s="61" t="s">
        <v>269</v>
      </c>
    </row>
    <row r="70" spans="1:5" s="12" customFormat="1" ht="27" thickBot="1" x14ac:dyDescent="0.3">
      <c r="A70" s="13" t="s">
        <v>306</v>
      </c>
      <c r="B70" s="21">
        <v>0</v>
      </c>
      <c r="C70" s="21">
        <v>0</v>
      </c>
      <c r="D70" s="62" t="s">
        <v>269</v>
      </c>
    </row>
    <row r="71" spans="1:5" s="12" customFormat="1" ht="13.8" thickTop="1" x14ac:dyDescent="0.25">
      <c r="A71" s="29" t="s">
        <v>307</v>
      </c>
      <c r="B71" s="82">
        <f>SUM(B69:B70)</f>
        <v>9389209.0400000215</v>
      </c>
      <c r="C71" s="82">
        <v>7955000.7300000032</v>
      </c>
      <c r="D71" s="63" t="s">
        <v>269</v>
      </c>
    </row>
    <row r="72" spans="1:5" s="12" customFormat="1" x14ac:dyDescent="0.25">
      <c r="A72" s="41" t="s">
        <v>308</v>
      </c>
      <c r="B72" s="49"/>
      <c r="C72" s="49"/>
      <c r="D72" s="65"/>
    </row>
    <row r="73" spans="1:5" s="12" customFormat="1" x14ac:dyDescent="0.25">
      <c r="A73" s="50" t="s">
        <v>309</v>
      </c>
      <c r="B73" s="43">
        <v>0</v>
      </c>
      <c r="C73" s="43">
        <v>0</v>
      </c>
      <c r="D73" s="61" t="s">
        <v>269</v>
      </c>
    </row>
    <row r="74" spans="1:5" s="12" customFormat="1" x14ac:dyDescent="0.25">
      <c r="A74" s="51" t="s">
        <v>310</v>
      </c>
      <c r="B74" s="43">
        <v>0</v>
      </c>
      <c r="C74" s="43">
        <v>0</v>
      </c>
      <c r="D74" s="61" t="s">
        <v>269</v>
      </c>
    </row>
    <row r="75" spans="1:5" s="12" customFormat="1" x14ac:dyDescent="0.25">
      <c r="A75" s="51" t="s">
        <v>311</v>
      </c>
      <c r="B75" s="43">
        <v>0</v>
      </c>
      <c r="C75" s="43">
        <v>0</v>
      </c>
      <c r="D75" s="61" t="s">
        <v>269</v>
      </c>
    </row>
    <row r="76" spans="1:5" s="12" customFormat="1" x14ac:dyDescent="0.25">
      <c r="A76" s="51" t="s">
        <v>312</v>
      </c>
      <c r="B76" s="43">
        <v>0</v>
      </c>
      <c r="C76" s="43">
        <v>0</v>
      </c>
      <c r="D76" s="61" t="s">
        <v>269</v>
      </c>
    </row>
    <row r="77" spans="1:5" s="12" customFormat="1" x14ac:dyDescent="0.25">
      <c r="A77" s="51" t="s">
        <v>313</v>
      </c>
      <c r="B77" s="43">
        <v>0</v>
      </c>
      <c r="C77" s="43">
        <v>0</v>
      </c>
      <c r="D77" s="61" t="s">
        <v>269</v>
      </c>
    </row>
    <row r="78" spans="1:5" s="12" customFormat="1" ht="13.8" thickBot="1" x14ac:dyDescent="0.3">
      <c r="A78" s="51" t="s">
        <v>314</v>
      </c>
      <c r="B78" s="56">
        <v>9389209.0400000215</v>
      </c>
      <c r="C78" s="56">
        <v>7955000.7300000032</v>
      </c>
      <c r="D78" s="62" t="s">
        <v>269</v>
      </c>
    </row>
    <row r="79" spans="1:5" s="12" customFormat="1" ht="14.4" thickTop="1" thickBot="1" x14ac:dyDescent="0.3">
      <c r="A79" s="52" t="s">
        <v>315</v>
      </c>
      <c r="B79" s="43">
        <f>SUM(B73:B78)</f>
        <v>9389209.0400000215</v>
      </c>
      <c r="C79" s="43">
        <v>7955000.7300000032</v>
      </c>
      <c r="D79" s="63" t="s">
        <v>269</v>
      </c>
    </row>
    <row r="80" spans="1:5" s="12" customFormat="1" x14ac:dyDescent="0.25">
      <c r="A80" s="19" t="s">
        <v>40</v>
      </c>
      <c r="B80" s="100">
        <v>5845298.2007374102</v>
      </c>
      <c r="C80" s="43">
        <v>5899929.46</v>
      </c>
      <c r="D80" s="61" t="s">
        <v>269</v>
      </c>
      <c r="E80" s="54"/>
    </row>
    <row r="81" spans="1:4" s="12" customFormat="1" x14ac:dyDescent="0.25">
      <c r="A81" s="19" t="s">
        <v>41</v>
      </c>
      <c r="B81" s="100">
        <f>B137</f>
        <v>3138124.8999999994</v>
      </c>
      <c r="C81" s="43">
        <v>2901204.7192625888</v>
      </c>
      <c r="D81" s="61" t="s">
        <v>269</v>
      </c>
    </row>
    <row r="82" spans="1:4" s="12" customFormat="1" x14ac:dyDescent="0.25">
      <c r="A82" s="19" t="s">
        <v>42</v>
      </c>
      <c r="B82" s="100">
        <f>SUM(B138:B139)</f>
        <v>9389209.0400000215</v>
      </c>
      <c r="C82" s="43">
        <v>7955000.7300000032</v>
      </c>
      <c r="D82" s="61" t="s">
        <v>269</v>
      </c>
    </row>
    <row r="83" spans="1:4" s="12" customFormat="1" x14ac:dyDescent="0.25">
      <c r="A83" s="19" t="s">
        <v>43</v>
      </c>
      <c r="B83" s="43"/>
      <c r="C83" s="43">
        <v>0</v>
      </c>
      <c r="D83" s="61" t="s">
        <v>269</v>
      </c>
    </row>
    <row r="84" spans="1:4" s="12" customFormat="1" x14ac:dyDescent="0.25"/>
    <row r="85" spans="1:4" s="12" customFormat="1" x14ac:dyDescent="0.25">
      <c r="A85" s="11" t="s">
        <v>44</v>
      </c>
    </row>
    <row r="86" spans="1:4" s="12" customFormat="1" x14ac:dyDescent="0.25">
      <c r="B86" s="14" t="s">
        <v>45</v>
      </c>
      <c r="C86" s="19" t="s">
        <v>46</v>
      </c>
      <c r="D86" s="22"/>
    </row>
    <row r="87" spans="1:4" s="12" customFormat="1" x14ac:dyDescent="0.25">
      <c r="A87" s="19" t="s">
        <v>47</v>
      </c>
      <c r="B87" s="100">
        <v>817704840.26699901</v>
      </c>
      <c r="C87" s="66" t="s">
        <v>48</v>
      </c>
      <c r="D87" s="23"/>
    </row>
    <row r="88" spans="1:4" s="12" customFormat="1" ht="20.399999999999999" x14ac:dyDescent="0.25">
      <c r="A88" s="19" t="s">
        <v>49</v>
      </c>
      <c r="B88" s="102">
        <f>B82</f>
        <v>9389209.0400000215</v>
      </c>
      <c r="C88" s="66" t="s">
        <v>50</v>
      </c>
      <c r="D88" s="23"/>
    </row>
    <row r="89" spans="1:4" s="12" customFormat="1" ht="23.1" customHeight="1" x14ac:dyDescent="0.25">
      <c r="A89" s="19" t="s">
        <v>51</v>
      </c>
      <c r="B89" s="100">
        <v>0</v>
      </c>
      <c r="C89" s="66" t="s">
        <v>52</v>
      </c>
      <c r="D89" s="23"/>
    </row>
    <row r="90" spans="1:4" s="12" customFormat="1" x14ac:dyDescent="0.25">
      <c r="A90" s="19" t="s">
        <v>53</v>
      </c>
      <c r="B90" s="100">
        <v>0</v>
      </c>
      <c r="C90" s="66" t="s">
        <v>54</v>
      </c>
      <c r="D90" s="23"/>
    </row>
    <row r="91" spans="1:4" s="12" customFormat="1" x14ac:dyDescent="0.25">
      <c r="A91" s="19" t="s">
        <v>55</v>
      </c>
      <c r="B91" s="100">
        <v>122800.185</v>
      </c>
      <c r="C91" s="66" t="s">
        <v>57</v>
      </c>
      <c r="D91" s="23"/>
    </row>
    <row r="92" spans="1:4" s="12" customFormat="1" x14ac:dyDescent="0.25">
      <c r="A92" s="19" t="s">
        <v>56</v>
      </c>
      <c r="B92" s="100">
        <v>22125000</v>
      </c>
      <c r="C92" s="66" t="s">
        <v>58</v>
      </c>
      <c r="D92" s="23"/>
    </row>
    <row r="93" spans="1:4" s="12" customFormat="1" ht="12.75" customHeight="1" x14ac:dyDescent="0.25">
      <c r="A93" s="19" t="s">
        <v>59</v>
      </c>
      <c r="B93" s="100">
        <f>SUM(B87:B90)-SUM(B91:B92)</f>
        <v>804846249.12199903</v>
      </c>
    </row>
    <row r="94" spans="1:4" s="12" customFormat="1" ht="12.75" customHeight="1" x14ac:dyDescent="0.25">
      <c r="A94" s="19" t="s">
        <v>60</v>
      </c>
      <c r="B94" s="97" t="s">
        <v>277</v>
      </c>
      <c r="C94" s="57"/>
    </row>
    <row r="95" spans="1:4" s="12" customFormat="1" x14ac:dyDescent="0.25">
      <c r="A95" s="19" t="s">
        <v>61</v>
      </c>
      <c r="B95" s="98" t="s">
        <v>337</v>
      </c>
      <c r="C95" s="34"/>
    </row>
    <row r="96" spans="1:4" s="12" customFormat="1" x14ac:dyDescent="0.25">
      <c r="A96" s="19" t="s">
        <v>62</v>
      </c>
      <c r="B96" s="99">
        <v>0.92500000000000004</v>
      </c>
      <c r="C96" s="34"/>
    </row>
    <row r="97" spans="1:7" s="12" customFormat="1" x14ac:dyDescent="0.25">
      <c r="A97" s="19" t="s">
        <v>63</v>
      </c>
      <c r="B97" s="99">
        <v>0.94</v>
      </c>
      <c r="C97" s="34"/>
    </row>
    <row r="98" spans="1:7" s="12" customFormat="1" x14ac:dyDescent="0.25">
      <c r="A98" s="19" t="s">
        <v>64</v>
      </c>
      <c r="B98" s="98" t="s">
        <v>269</v>
      </c>
      <c r="C98" s="34"/>
    </row>
    <row r="99" spans="1:7" s="12" customFormat="1" x14ac:dyDescent="0.25">
      <c r="A99" s="19" t="s">
        <v>65</v>
      </c>
      <c r="B99" s="98" t="s">
        <v>269</v>
      </c>
      <c r="C99" s="34"/>
    </row>
    <row r="100" spans="1:7" s="12" customFormat="1" x14ac:dyDescent="0.25">
      <c r="A100" s="19" t="s">
        <v>66</v>
      </c>
      <c r="B100" s="100">
        <f>B93-B106</f>
        <v>304846249.12199903</v>
      </c>
      <c r="C100" s="86"/>
    </row>
    <row r="101" spans="1:7" s="12" customFormat="1" x14ac:dyDescent="0.25">
      <c r="A101" s="19" t="s">
        <v>67</v>
      </c>
      <c r="B101" s="99">
        <f>B100/B106</f>
        <v>0.60969249824399807</v>
      </c>
      <c r="C101" s="34"/>
    </row>
    <row r="102" spans="1:7" s="12" customFormat="1" x14ac:dyDescent="0.25">
      <c r="A102" s="19"/>
      <c r="B102" s="19"/>
      <c r="C102" s="34"/>
    </row>
    <row r="103" spans="1:7" s="12" customFormat="1" x14ac:dyDescent="0.25">
      <c r="A103" s="11" t="s">
        <v>68</v>
      </c>
    </row>
    <row r="104" spans="1:7" s="12" customFormat="1" x14ac:dyDescent="0.25">
      <c r="A104" s="13" t="s">
        <v>69</v>
      </c>
      <c r="B104" s="92" t="s">
        <v>334</v>
      </c>
    </row>
    <row r="105" spans="1:7" s="12" customFormat="1" x14ac:dyDescent="0.25">
      <c r="A105" s="13" t="s">
        <v>70</v>
      </c>
      <c r="B105" s="68" t="s">
        <v>316</v>
      </c>
      <c r="C105" s="37"/>
    </row>
    <row r="106" spans="1:7" s="12" customFormat="1" ht="26.4" x14ac:dyDescent="0.25">
      <c r="A106" s="13" t="s">
        <v>71</v>
      </c>
      <c r="B106" s="67">
        <v>500000000</v>
      </c>
      <c r="C106" s="37"/>
    </row>
    <row r="107" spans="1:7" s="12" customFormat="1" ht="26.4" x14ac:dyDescent="0.25">
      <c r="A107" s="13" t="s">
        <v>72</v>
      </c>
      <c r="B107" s="67">
        <v>500000000</v>
      </c>
    </row>
    <row r="108" spans="1:7" s="12" customFormat="1" x14ac:dyDescent="0.25">
      <c r="A108" s="13" t="s">
        <v>73</v>
      </c>
      <c r="B108" s="92">
        <v>908560933.63</v>
      </c>
      <c r="C108" s="53"/>
      <c r="D108" s="80"/>
      <c r="G108"/>
    </row>
    <row r="109" spans="1:7" s="12" customFormat="1" x14ac:dyDescent="0.25">
      <c r="A109" s="13" t="s">
        <v>74</v>
      </c>
      <c r="B109" s="92">
        <v>19021501.930000003</v>
      </c>
      <c r="D109" s="53"/>
      <c r="G109"/>
    </row>
    <row r="110" spans="1:7" s="12" customFormat="1" x14ac:dyDescent="0.25">
      <c r="A110" s="13" t="s">
        <v>75</v>
      </c>
      <c r="B110" s="92">
        <v>0</v>
      </c>
      <c r="D110" s="81"/>
      <c r="G110"/>
    </row>
    <row r="111" spans="1:7" s="12" customFormat="1" x14ac:dyDescent="0.25">
      <c r="A111" s="13" t="s">
        <v>76</v>
      </c>
      <c r="B111" s="92">
        <v>0</v>
      </c>
      <c r="G111"/>
    </row>
    <row r="112" spans="1:7" s="12" customFormat="1" x14ac:dyDescent="0.25">
      <c r="A112" s="13" t="s">
        <v>77</v>
      </c>
      <c r="B112" s="92">
        <v>0</v>
      </c>
      <c r="D112" s="53"/>
      <c r="G112"/>
    </row>
    <row r="113" spans="1:7" s="12" customFormat="1" x14ac:dyDescent="0.25">
      <c r="A113" s="13" t="s">
        <v>78</v>
      </c>
      <c r="B113" s="92">
        <v>4182745.9531999999</v>
      </c>
      <c r="G113"/>
    </row>
    <row r="114" spans="1:7" s="12" customFormat="1" ht="26.4" x14ac:dyDescent="0.25">
      <c r="A114" s="13" t="s">
        <v>79</v>
      </c>
      <c r="B114" s="92" t="s">
        <v>381</v>
      </c>
      <c r="G114" s="80"/>
    </row>
    <row r="115" spans="1:7" s="12" customFormat="1" x14ac:dyDescent="0.25">
      <c r="A115" s="13" t="s">
        <v>80</v>
      </c>
      <c r="B115" s="92">
        <v>408560933.62999701</v>
      </c>
      <c r="C115" s="54"/>
    </row>
    <row r="116" spans="1:7" s="12" customFormat="1" x14ac:dyDescent="0.25">
      <c r="A116" s="13" t="s">
        <v>81</v>
      </c>
      <c r="B116" s="93">
        <v>0.81712186725999403</v>
      </c>
      <c r="C116" s="33"/>
    </row>
    <row r="117" spans="1:7" s="12" customFormat="1" x14ac:dyDescent="0.25">
      <c r="A117" s="13" t="s">
        <v>82</v>
      </c>
      <c r="B117" s="94">
        <v>7702</v>
      </c>
      <c r="D117" s="83"/>
      <c r="E117" s="83"/>
    </row>
    <row r="118" spans="1:7" s="12" customFormat="1" x14ac:dyDescent="0.25">
      <c r="A118" s="13" t="s">
        <v>83</v>
      </c>
      <c r="B118" s="92">
        <v>117964.28637107245</v>
      </c>
      <c r="E118" s="83"/>
    </row>
    <row r="119" spans="1:7" s="12" customFormat="1" x14ac:dyDescent="0.25">
      <c r="A119" s="13" t="s">
        <v>84</v>
      </c>
      <c r="B119" s="95">
        <v>0.6587859295302968</v>
      </c>
    </row>
    <row r="120" spans="1:7" s="12" customFormat="1" x14ac:dyDescent="0.25">
      <c r="A120" s="13" t="s">
        <v>85</v>
      </c>
      <c r="B120" s="95">
        <v>0.57791868119144563</v>
      </c>
    </row>
    <row r="121" spans="1:7" s="12" customFormat="1" x14ac:dyDescent="0.25">
      <c r="A121" s="13" t="s">
        <v>86</v>
      </c>
      <c r="B121" s="111">
        <v>49.655892999999999</v>
      </c>
      <c r="D121" s="83"/>
    </row>
    <row r="122" spans="1:7" s="12" customFormat="1" x14ac:dyDescent="0.25">
      <c r="A122" s="13" t="s">
        <v>87</v>
      </c>
      <c r="B122" s="111">
        <v>286.51432999999997</v>
      </c>
      <c r="D122" s="83"/>
    </row>
    <row r="123" spans="1:7" s="12" customFormat="1" x14ac:dyDescent="0.25">
      <c r="A123" s="13" t="s">
        <v>88</v>
      </c>
      <c r="B123" s="93">
        <v>4.3816402330564032E-2</v>
      </c>
    </row>
    <row r="124" spans="1:7" s="12" customFormat="1" x14ac:dyDescent="0.25">
      <c r="A124" s="13" t="s">
        <v>89</v>
      </c>
      <c r="B124" s="93">
        <v>6.8000000000000005E-2</v>
      </c>
    </row>
    <row r="125" spans="1:7" s="12" customFormat="1" x14ac:dyDescent="0.25">
      <c r="A125" s="13" t="s">
        <v>90</v>
      </c>
      <c r="B125" s="93">
        <v>7.275967363168611E-3</v>
      </c>
    </row>
    <row r="126" spans="1:7" s="12" customFormat="1" x14ac:dyDescent="0.25">
      <c r="A126" s="13" t="s">
        <v>91</v>
      </c>
      <c r="B126" s="93">
        <v>1.17005302128623E-2</v>
      </c>
    </row>
    <row r="127" spans="1:7" s="12" customFormat="1" x14ac:dyDescent="0.25">
      <c r="A127" s="19" t="s">
        <v>92</v>
      </c>
      <c r="B127" s="93">
        <v>1.7473535634990246E-2</v>
      </c>
    </row>
    <row r="128" spans="1:7" s="12" customFormat="1" x14ac:dyDescent="0.25">
      <c r="A128" s="19" t="s">
        <v>93</v>
      </c>
      <c r="B128" s="93">
        <v>2.6040492586640412E-2</v>
      </c>
    </row>
    <row r="129" spans="1:6" s="12" customFormat="1" x14ac:dyDescent="0.25">
      <c r="A129" s="19" t="s">
        <v>94</v>
      </c>
      <c r="B129" s="93">
        <v>0</v>
      </c>
    </row>
    <row r="130" spans="1:6" s="12" customFormat="1" x14ac:dyDescent="0.25">
      <c r="A130" s="19" t="s">
        <v>95</v>
      </c>
      <c r="B130" s="93">
        <v>0</v>
      </c>
    </row>
    <row r="131" spans="1:6" s="12" customFormat="1" x14ac:dyDescent="0.25">
      <c r="A131" s="13" t="s">
        <v>265</v>
      </c>
      <c r="B131" s="93" t="s">
        <v>269</v>
      </c>
    </row>
    <row r="132" spans="1:6" s="12" customFormat="1" x14ac:dyDescent="0.25">
      <c r="A132" s="13" t="s">
        <v>96</v>
      </c>
      <c r="B132" s="96" t="s">
        <v>382</v>
      </c>
    </row>
    <row r="133" spans="1:6" s="12" customFormat="1" x14ac:dyDescent="0.25">
      <c r="A133" s="13" t="s">
        <v>97</v>
      </c>
      <c r="B133" s="93" t="s">
        <v>383</v>
      </c>
    </row>
    <row r="134" spans="1:6" s="12" customFormat="1" x14ac:dyDescent="0.25"/>
    <row r="135" spans="1:6" s="12" customFormat="1" x14ac:dyDescent="0.25">
      <c r="A135" s="11" t="s">
        <v>98</v>
      </c>
    </row>
    <row r="136" spans="1:6" s="12" customFormat="1" x14ac:dyDescent="0.25">
      <c r="D136" s="53"/>
    </row>
    <row r="137" spans="1:6" s="12" customFormat="1" x14ac:dyDescent="0.25">
      <c r="A137" s="24" t="s">
        <v>99</v>
      </c>
      <c r="B137" s="101">
        <v>3138124.8999999994</v>
      </c>
    </row>
    <row r="138" spans="1:6" s="12" customFormat="1" x14ac:dyDescent="0.25">
      <c r="A138" s="24" t="s">
        <v>100</v>
      </c>
      <c r="B138" s="101">
        <v>2396136.2700000042</v>
      </c>
    </row>
    <row r="139" spans="1:6" s="12" customFormat="1" x14ac:dyDescent="0.25">
      <c r="A139" s="24" t="s">
        <v>101</v>
      </c>
      <c r="B139" s="101">
        <v>6993072.7700000172</v>
      </c>
    </row>
    <row r="140" spans="1:6" s="12" customFormat="1" x14ac:dyDescent="0.25">
      <c r="E140" s="53"/>
    </row>
    <row r="141" spans="1:6" s="12" customFormat="1" x14ac:dyDescent="0.25">
      <c r="A141" s="11" t="s">
        <v>102</v>
      </c>
    </row>
    <row r="142" spans="1:6" s="12" customFormat="1" x14ac:dyDescent="0.25">
      <c r="B142" s="79" t="s">
        <v>103</v>
      </c>
      <c r="C142" s="14" t="s">
        <v>104</v>
      </c>
      <c r="D142" s="25" t="s">
        <v>105</v>
      </c>
      <c r="E142" s="14" t="s">
        <v>106</v>
      </c>
    </row>
    <row r="143" spans="1:6" s="12" customFormat="1" x14ac:dyDescent="0.25">
      <c r="A143" s="19" t="s">
        <v>107</v>
      </c>
      <c r="B143" s="103">
        <v>82</v>
      </c>
      <c r="C143" s="104">
        <f>B143/$B$117</f>
        <v>1.0646585302518826E-2</v>
      </c>
      <c r="D143" s="101">
        <v>6110903.6900000004</v>
      </c>
      <c r="E143" s="104">
        <f>D143/$B$108</f>
        <v>6.7259150859424787E-3</v>
      </c>
    </row>
    <row r="144" spans="1:6" s="12" customFormat="1" x14ac:dyDescent="0.25">
      <c r="A144" s="19" t="s">
        <v>108</v>
      </c>
      <c r="B144" s="103">
        <v>50</v>
      </c>
      <c r="C144" s="104">
        <f>B144/$B$117</f>
        <v>6.4918203064139183E-3</v>
      </c>
      <c r="D144" s="105">
        <v>7464164.0499999998</v>
      </c>
      <c r="E144" s="104">
        <f>D144/$B$108</f>
        <v>8.2153697938323264E-3</v>
      </c>
      <c r="F144" s="76"/>
    </row>
    <row r="145" spans="1:10" s="12" customFormat="1" x14ac:dyDescent="0.25">
      <c r="A145" s="19" t="s">
        <v>109</v>
      </c>
      <c r="B145" s="103">
        <v>6</v>
      </c>
      <c r="C145" s="104">
        <f>B145/$B$117</f>
        <v>7.7901843676967026E-4</v>
      </c>
      <c r="D145" s="105">
        <v>827337.83</v>
      </c>
      <c r="E145" s="104">
        <f>D145/$B$108</f>
        <v>9.1060246965991918E-4</v>
      </c>
      <c r="F145" s="76"/>
    </row>
    <row r="146" spans="1:10" s="12" customFormat="1" x14ac:dyDescent="0.25">
      <c r="A146" s="19" t="s">
        <v>110</v>
      </c>
      <c r="B146" s="103">
        <v>44</v>
      </c>
      <c r="C146" s="104">
        <f>B146/$B$117</f>
        <v>5.7128018696442481E-3</v>
      </c>
      <c r="D146" s="105">
        <v>6636826.2199999997</v>
      </c>
      <c r="E146" s="104">
        <f>D146/$B$108</f>
        <v>7.3047673241724079E-3</v>
      </c>
      <c r="G146" s="55"/>
    </row>
    <row r="147" spans="1:10" s="12" customFormat="1" x14ac:dyDescent="0.25">
      <c r="A147" s="19" t="s">
        <v>111</v>
      </c>
      <c r="B147" s="103">
        <v>0</v>
      </c>
      <c r="C147" s="104">
        <v>0</v>
      </c>
      <c r="D147" s="106">
        <v>0</v>
      </c>
      <c r="E147" s="104">
        <v>0</v>
      </c>
      <c r="H147" s="76"/>
    </row>
    <row r="148" spans="1:10" s="12" customFormat="1" x14ac:dyDescent="0.25"/>
    <row r="149" spans="1:10" s="12" customFormat="1" x14ac:dyDescent="0.25">
      <c r="A149" s="11" t="s">
        <v>112</v>
      </c>
      <c r="F149" s="112" t="s">
        <v>113</v>
      </c>
      <c r="G149" s="113"/>
      <c r="H149" s="113"/>
      <c r="I149" s="113"/>
      <c r="J149" s="114"/>
    </row>
    <row r="150" spans="1:10" s="12" customFormat="1" ht="26.4" x14ac:dyDescent="0.25">
      <c r="A150" s="19"/>
      <c r="B150" s="14" t="s">
        <v>103</v>
      </c>
      <c r="C150" s="14" t="s">
        <v>104</v>
      </c>
      <c r="D150" s="14" t="s">
        <v>105</v>
      </c>
      <c r="E150" s="25" t="s">
        <v>106</v>
      </c>
      <c r="F150" s="26" t="s">
        <v>261</v>
      </c>
      <c r="G150" s="27" t="s">
        <v>114</v>
      </c>
      <c r="H150" s="26" t="s">
        <v>262</v>
      </c>
      <c r="I150" s="26" t="s">
        <v>263</v>
      </c>
      <c r="J150" s="26" t="s">
        <v>264</v>
      </c>
    </row>
    <row r="151" spans="1:10" s="12" customFormat="1" x14ac:dyDescent="0.25">
      <c r="A151" s="19" t="s">
        <v>115</v>
      </c>
      <c r="B151" s="107">
        <v>6987</v>
      </c>
      <c r="C151" s="104">
        <v>0.90716696961828103</v>
      </c>
      <c r="D151" s="101">
        <v>857690039.38</v>
      </c>
      <c r="E151" s="104">
        <v>0.94400937530215601</v>
      </c>
      <c r="F151" s="104">
        <v>4.2516959999999999E-2</v>
      </c>
      <c r="G151" s="108">
        <v>26</v>
      </c>
      <c r="H151" s="109">
        <v>4.1685170000000001E-2</v>
      </c>
      <c r="I151" s="109">
        <v>0</v>
      </c>
      <c r="J151" s="104">
        <v>4.2516959999999999E-2</v>
      </c>
    </row>
    <row r="152" spans="1:10" s="12" customFormat="1" x14ac:dyDescent="0.25">
      <c r="A152" s="19" t="s">
        <v>116</v>
      </c>
      <c r="B152" s="107" t="s">
        <v>384</v>
      </c>
      <c r="C152" s="104">
        <v>0</v>
      </c>
      <c r="D152" s="110">
        <v>0</v>
      </c>
      <c r="E152" s="104">
        <v>0</v>
      </c>
      <c r="F152" s="104">
        <v>0</v>
      </c>
      <c r="G152" s="108" t="s">
        <v>384</v>
      </c>
      <c r="H152" s="109">
        <v>0</v>
      </c>
      <c r="I152" s="109">
        <v>0</v>
      </c>
      <c r="J152" s="104">
        <v>0</v>
      </c>
    </row>
    <row r="153" spans="1:10" s="12" customFormat="1" x14ac:dyDescent="0.25">
      <c r="A153" s="19" t="s">
        <v>117</v>
      </c>
      <c r="B153" s="107" t="s">
        <v>384</v>
      </c>
      <c r="C153" s="104">
        <v>0</v>
      </c>
      <c r="D153" s="110">
        <v>0</v>
      </c>
      <c r="E153" s="104">
        <v>0</v>
      </c>
      <c r="F153" s="104">
        <v>0</v>
      </c>
      <c r="G153" s="108" t="s">
        <v>384</v>
      </c>
      <c r="H153" s="109">
        <v>0</v>
      </c>
      <c r="I153" s="109">
        <v>0</v>
      </c>
      <c r="J153" s="104">
        <v>0</v>
      </c>
    </row>
    <row r="154" spans="1:10" s="12" customFormat="1" x14ac:dyDescent="0.25">
      <c r="A154" s="19" t="s">
        <v>118</v>
      </c>
      <c r="B154" s="107" t="s">
        <v>384</v>
      </c>
      <c r="C154" s="104">
        <v>0</v>
      </c>
      <c r="D154" s="110">
        <v>0</v>
      </c>
      <c r="E154" s="104">
        <v>0</v>
      </c>
      <c r="F154" s="104">
        <v>0</v>
      </c>
      <c r="G154" s="108" t="s">
        <v>384</v>
      </c>
      <c r="H154" s="109">
        <v>0</v>
      </c>
      <c r="I154" s="109">
        <v>0</v>
      </c>
      <c r="J154" s="104">
        <v>0</v>
      </c>
    </row>
    <row r="155" spans="1:10" s="12" customFormat="1" x14ac:dyDescent="0.25">
      <c r="A155" s="19" t="s">
        <v>119</v>
      </c>
      <c r="B155" s="107">
        <v>1</v>
      </c>
      <c r="C155" s="104">
        <v>1.2983640612827799E-4</v>
      </c>
      <c r="D155" s="101">
        <v>95601.14</v>
      </c>
      <c r="E155" s="104">
        <v>1.05222595933156E-4</v>
      </c>
      <c r="F155" s="104">
        <v>4.7899999999999998E-2</v>
      </c>
      <c r="G155" s="108">
        <v>84</v>
      </c>
      <c r="H155" s="109">
        <v>1.04E-2</v>
      </c>
      <c r="I155" s="109">
        <v>0</v>
      </c>
      <c r="J155" s="104">
        <v>4.7899999999999998E-2</v>
      </c>
    </row>
    <row r="156" spans="1:10" s="12" customFormat="1" x14ac:dyDescent="0.25">
      <c r="A156" s="19" t="s">
        <v>120</v>
      </c>
      <c r="B156" s="107" t="s">
        <v>384</v>
      </c>
      <c r="C156" s="104">
        <v>0</v>
      </c>
      <c r="D156" s="110">
        <v>0</v>
      </c>
      <c r="E156" s="104">
        <v>0</v>
      </c>
      <c r="F156" s="104">
        <v>0</v>
      </c>
      <c r="G156" s="108" t="s">
        <v>384</v>
      </c>
      <c r="H156" s="109">
        <v>0</v>
      </c>
      <c r="I156" s="109">
        <v>0</v>
      </c>
      <c r="J156" s="104">
        <v>0</v>
      </c>
    </row>
    <row r="157" spans="1:10" s="12" customFormat="1" x14ac:dyDescent="0.25">
      <c r="A157" s="19" t="s">
        <v>121</v>
      </c>
      <c r="B157" s="107" t="s">
        <v>384</v>
      </c>
      <c r="C157" s="104">
        <v>0</v>
      </c>
      <c r="D157" s="110">
        <v>0</v>
      </c>
      <c r="E157" s="104">
        <v>0</v>
      </c>
      <c r="F157" s="104">
        <v>0</v>
      </c>
      <c r="G157" s="108" t="s">
        <v>384</v>
      </c>
      <c r="H157" s="109">
        <v>0</v>
      </c>
      <c r="I157" s="109">
        <v>0</v>
      </c>
      <c r="J157" s="104">
        <v>0</v>
      </c>
    </row>
    <row r="158" spans="1:10" s="12" customFormat="1" x14ac:dyDescent="0.25">
      <c r="A158" s="19" t="s">
        <v>122</v>
      </c>
      <c r="B158" s="107">
        <v>714</v>
      </c>
      <c r="C158" s="104">
        <v>9.2703193975590806E-2</v>
      </c>
      <c r="D158" s="101">
        <v>50775293.109999999</v>
      </c>
      <c r="E158" s="104">
        <v>5.58854021019108E-2</v>
      </c>
      <c r="F158" s="104">
        <v>6.2340220000000002E-2</v>
      </c>
      <c r="G158" s="108">
        <v>93</v>
      </c>
      <c r="H158" s="109">
        <v>-5.4832500000000003E-3</v>
      </c>
      <c r="I158" s="109">
        <v>0</v>
      </c>
      <c r="J158" s="104">
        <v>6.2340220000000002E-2</v>
      </c>
    </row>
    <row r="159" spans="1:10" s="12" customFormat="1" x14ac:dyDescent="0.25">
      <c r="A159" s="19" t="s">
        <v>123</v>
      </c>
      <c r="B159" s="107" t="s">
        <v>384</v>
      </c>
      <c r="C159" s="104">
        <v>0</v>
      </c>
      <c r="D159" s="110">
        <v>0</v>
      </c>
      <c r="E159" s="104">
        <v>0</v>
      </c>
      <c r="F159" s="104">
        <v>0</v>
      </c>
      <c r="G159" s="108" t="s">
        <v>384</v>
      </c>
      <c r="H159" s="109">
        <v>0</v>
      </c>
      <c r="I159" s="109">
        <v>0</v>
      </c>
      <c r="J159" s="104">
        <v>0</v>
      </c>
    </row>
    <row r="160" spans="1:10" s="12" customFormat="1" ht="12.75" customHeight="1" thickBot="1" x14ac:dyDescent="0.3">
      <c r="A160" s="28" t="s">
        <v>59</v>
      </c>
      <c r="B160" s="71">
        <f>SUM(B151:B159)</f>
        <v>7702</v>
      </c>
      <c r="C160" s="72">
        <f>SUM(C151:C159)</f>
        <v>1.0000000000000002</v>
      </c>
      <c r="D160" s="75">
        <f>SUM(D151:D159)</f>
        <v>908560933.63</v>
      </c>
      <c r="E160" s="72">
        <f>SUM(E151:E159)</f>
        <v>1</v>
      </c>
      <c r="F160" s="72">
        <f>SUMPRODUCT(F151:F159,$E151:$E159)</f>
        <v>4.3625357273513528E-2</v>
      </c>
      <c r="G160" s="74"/>
      <c r="H160" s="72">
        <f>SUMPRODUCT(H151:H159,$E151:$E159)</f>
        <v>3.904585197498657E-2</v>
      </c>
      <c r="I160" s="74"/>
      <c r="J160" s="72">
        <f>SUMPRODUCT(J151:J159,$E151:$E159)</f>
        <v>4.3625357273513528E-2</v>
      </c>
    </row>
    <row r="161" spans="1:6" s="12" customFormat="1" ht="12.75" customHeight="1" thickTop="1" x14ac:dyDescent="0.25"/>
    <row r="162" spans="1:6" s="12" customFormat="1" x14ac:dyDescent="0.25">
      <c r="A162" s="11" t="s">
        <v>124</v>
      </c>
    </row>
    <row r="163" spans="1:6" s="12" customFormat="1" x14ac:dyDescent="0.25">
      <c r="A163" s="29" t="s">
        <v>125</v>
      </c>
      <c r="B163" s="14" t="s">
        <v>103</v>
      </c>
      <c r="C163" s="14" t="s">
        <v>104</v>
      </c>
      <c r="D163" s="14" t="s">
        <v>105</v>
      </c>
      <c r="E163" s="14" t="s">
        <v>106</v>
      </c>
    </row>
    <row r="164" spans="1:6" s="12" customFormat="1" x14ac:dyDescent="0.25">
      <c r="A164" s="19" t="s">
        <v>126</v>
      </c>
      <c r="B164" s="70">
        <v>7635</v>
      </c>
      <c r="C164" s="69">
        <v>0.99130096078940499</v>
      </c>
      <c r="D164" s="61">
        <v>899752201.60999703</v>
      </c>
      <c r="E164" s="69">
        <v>0.99030474270469804</v>
      </c>
    </row>
    <row r="165" spans="1:6" s="12" customFormat="1" x14ac:dyDescent="0.25">
      <c r="A165" s="19" t="s">
        <v>127</v>
      </c>
      <c r="B165" s="70">
        <v>57</v>
      </c>
      <c r="C165" s="69">
        <v>7.4006751493118699E-3</v>
      </c>
      <c r="D165" s="61">
        <v>7282315.0499999998</v>
      </c>
      <c r="E165" s="69">
        <v>8.0152192114454606E-3</v>
      </c>
    </row>
    <row r="166" spans="1:6" s="12" customFormat="1" x14ac:dyDescent="0.25">
      <c r="A166" s="19" t="s">
        <v>128</v>
      </c>
      <c r="B166" s="70">
        <v>10</v>
      </c>
      <c r="C166" s="69">
        <v>1.2983640612827801E-3</v>
      </c>
      <c r="D166" s="61">
        <v>1526416.97</v>
      </c>
      <c r="E166" s="69">
        <v>1.68003808385362E-3</v>
      </c>
    </row>
    <row r="167" spans="1:6" s="12" customFormat="1" x14ac:dyDescent="0.25">
      <c r="A167" s="19" t="s">
        <v>129</v>
      </c>
      <c r="B167" s="70">
        <v>0</v>
      </c>
      <c r="C167" s="69">
        <v>0</v>
      </c>
      <c r="D167" s="61">
        <v>0</v>
      </c>
      <c r="E167" s="69">
        <v>0</v>
      </c>
    </row>
    <row r="168" spans="1:6" s="12" customFormat="1" x14ac:dyDescent="0.25">
      <c r="A168" s="19" t="s">
        <v>130</v>
      </c>
      <c r="B168" s="70">
        <v>0</v>
      </c>
      <c r="C168" s="69">
        <v>0</v>
      </c>
      <c r="D168" s="61">
        <v>0</v>
      </c>
      <c r="E168" s="69">
        <v>0</v>
      </c>
    </row>
    <row r="169" spans="1:6" s="12" customFormat="1" x14ac:dyDescent="0.25">
      <c r="A169" s="19" t="s">
        <v>131</v>
      </c>
      <c r="B169" s="70">
        <v>0</v>
      </c>
      <c r="C169" s="69">
        <v>0</v>
      </c>
      <c r="D169" s="61">
        <v>0</v>
      </c>
      <c r="E169" s="69">
        <v>0</v>
      </c>
      <c r="F169" s="54"/>
    </row>
    <row r="170" spans="1:6" s="12" customFormat="1" x14ac:dyDescent="0.25">
      <c r="A170" s="19" t="s">
        <v>132</v>
      </c>
      <c r="B170" s="70">
        <v>0</v>
      </c>
      <c r="C170" s="69">
        <v>0</v>
      </c>
      <c r="D170" s="61">
        <v>0</v>
      </c>
      <c r="E170" s="69">
        <v>0</v>
      </c>
    </row>
    <row r="171" spans="1:6" s="12" customFormat="1" ht="12.75" customHeight="1" thickBot="1" x14ac:dyDescent="0.3">
      <c r="A171" s="28" t="s">
        <v>59</v>
      </c>
      <c r="B171" s="71">
        <f>SUM(B164:B170)</f>
        <v>7702</v>
      </c>
      <c r="C171" s="72">
        <f>SUM(C162:C170)</f>
        <v>0.99999999999999967</v>
      </c>
      <c r="D171" s="73">
        <f>SUM(D164:D170)</f>
        <v>908560933.62999701</v>
      </c>
      <c r="E171" s="72">
        <f>SUM(E162:E170)</f>
        <v>0.99999999999999711</v>
      </c>
    </row>
    <row r="172" spans="1:6" s="12" customFormat="1" ht="12.75" customHeight="1" thickTop="1" x14ac:dyDescent="0.25">
      <c r="B172" s="74"/>
      <c r="C172" s="74"/>
      <c r="D172" s="74"/>
      <c r="E172" s="74"/>
    </row>
    <row r="173" spans="1:6" s="12" customFormat="1" x14ac:dyDescent="0.25">
      <c r="A173" s="29" t="s">
        <v>133</v>
      </c>
      <c r="B173" s="30" t="s">
        <v>103</v>
      </c>
      <c r="C173" s="30" t="s">
        <v>104</v>
      </c>
      <c r="D173" s="30" t="s">
        <v>105</v>
      </c>
      <c r="E173" s="30" t="s">
        <v>106</v>
      </c>
    </row>
    <row r="174" spans="1:6" s="12" customFormat="1" x14ac:dyDescent="0.25">
      <c r="A174" s="19" t="s">
        <v>134</v>
      </c>
      <c r="B174" s="70">
        <v>2525</v>
      </c>
      <c r="C174" s="69">
        <v>0.32783692547390297</v>
      </c>
      <c r="D174" s="61">
        <v>195400890.22999999</v>
      </c>
      <c r="E174" s="69">
        <v>0.215066357133923</v>
      </c>
    </row>
    <row r="175" spans="1:6" s="12" customFormat="1" x14ac:dyDescent="0.25">
      <c r="A175" s="19" t="s">
        <v>135</v>
      </c>
      <c r="B175" s="70">
        <v>354</v>
      </c>
      <c r="C175" s="69">
        <v>4.5962087769410499E-2</v>
      </c>
      <c r="D175" s="61">
        <v>41410689.539999999</v>
      </c>
      <c r="E175" s="69">
        <v>4.5578329429761699E-2</v>
      </c>
    </row>
    <row r="176" spans="1:6" s="12" customFormat="1" x14ac:dyDescent="0.25">
      <c r="A176" s="19" t="s">
        <v>136</v>
      </c>
      <c r="B176" s="70">
        <v>462</v>
      </c>
      <c r="C176" s="69">
        <v>5.99844196312646E-2</v>
      </c>
      <c r="D176" s="61">
        <v>58889706.1599999</v>
      </c>
      <c r="E176" s="69">
        <v>6.4816463024352303E-2</v>
      </c>
    </row>
    <row r="177" spans="1:5" s="12" customFormat="1" x14ac:dyDescent="0.25">
      <c r="A177" s="19" t="s">
        <v>137</v>
      </c>
      <c r="B177" s="70">
        <v>506</v>
      </c>
      <c r="C177" s="69">
        <v>6.5697221500908898E-2</v>
      </c>
      <c r="D177" s="61">
        <v>68176849.159999996</v>
      </c>
      <c r="E177" s="69">
        <v>7.5038279367362903E-2</v>
      </c>
    </row>
    <row r="178" spans="1:5" s="12" customFormat="1" x14ac:dyDescent="0.25">
      <c r="A178" s="19" t="s">
        <v>138</v>
      </c>
      <c r="B178" s="70">
        <v>624</v>
      </c>
      <c r="C178" s="69">
        <v>8.1017917424045696E-2</v>
      </c>
      <c r="D178" s="61">
        <v>82500163.650000006</v>
      </c>
      <c r="E178" s="69">
        <v>9.0803115780451499E-2</v>
      </c>
    </row>
    <row r="179" spans="1:5" s="12" customFormat="1" x14ac:dyDescent="0.25">
      <c r="A179" s="19" t="s">
        <v>139</v>
      </c>
      <c r="B179" s="70">
        <v>728</v>
      </c>
      <c r="C179" s="69">
        <v>9.4520903661386699E-2</v>
      </c>
      <c r="D179" s="61">
        <v>100893448.92</v>
      </c>
      <c r="E179" s="69">
        <v>0.111047531525373</v>
      </c>
    </row>
    <row r="180" spans="1:5" s="12" customFormat="1" x14ac:dyDescent="0.25">
      <c r="A180" s="19" t="s">
        <v>140</v>
      </c>
      <c r="B180" s="70">
        <v>704</v>
      </c>
      <c r="C180" s="69">
        <v>9.1404829914307997E-2</v>
      </c>
      <c r="D180" s="61">
        <v>98866149.980000004</v>
      </c>
      <c r="E180" s="69">
        <v>0.108816201886424</v>
      </c>
    </row>
    <row r="181" spans="1:5" s="12" customFormat="1" x14ac:dyDescent="0.25">
      <c r="A181" s="19" t="s">
        <v>141</v>
      </c>
      <c r="B181" s="70">
        <v>745</v>
      </c>
      <c r="C181" s="69">
        <v>9.6728122565567398E-2</v>
      </c>
      <c r="D181" s="61">
        <v>110898185.29000001</v>
      </c>
      <c r="E181" s="69">
        <v>0.12205916101512899</v>
      </c>
    </row>
    <row r="182" spans="1:5" s="12" customFormat="1" x14ac:dyDescent="0.25">
      <c r="A182" s="19" t="s">
        <v>142</v>
      </c>
      <c r="B182" s="70">
        <v>770</v>
      </c>
      <c r="C182" s="69">
        <v>9.9974032718774294E-2</v>
      </c>
      <c r="D182" s="61">
        <v>112680535.04000001</v>
      </c>
      <c r="E182" s="69">
        <v>0.12402088937481</v>
      </c>
    </row>
    <row r="183" spans="1:5" s="12" customFormat="1" x14ac:dyDescent="0.25">
      <c r="A183" s="19" t="s">
        <v>143</v>
      </c>
      <c r="B183" s="70">
        <v>284</v>
      </c>
      <c r="C183" s="69">
        <v>3.6873539340431097E-2</v>
      </c>
      <c r="D183" s="61">
        <v>38844315.659999996</v>
      </c>
      <c r="E183" s="69">
        <v>4.2753671462412698E-2</v>
      </c>
    </row>
    <row r="184" spans="1:5" s="12" customFormat="1" x14ac:dyDescent="0.25">
      <c r="A184" s="19" t="s">
        <v>144</v>
      </c>
      <c r="B184" s="70">
        <v>0</v>
      </c>
      <c r="C184" s="69">
        <v>0</v>
      </c>
      <c r="D184" s="61">
        <v>0</v>
      </c>
      <c r="E184" s="69">
        <v>0</v>
      </c>
    </row>
    <row r="185" spans="1:5" s="12" customFormat="1" x14ac:dyDescent="0.25">
      <c r="A185" s="19" t="s">
        <v>145</v>
      </c>
      <c r="B185" s="70">
        <v>0</v>
      </c>
      <c r="C185" s="69">
        <v>0</v>
      </c>
      <c r="D185" s="61">
        <v>0</v>
      </c>
      <c r="E185" s="69">
        <v>0</v>
      </c>
    </row>
    <row r="186" spans="1:5" s="12" customFormat="1" x14ac:dyDescent="0.25">
      <c r="A186" s="19" t="s">
        <v>146</v>
      </c>
      <c r="B186" s="70">
        <v>0</v>
      </c>
      <c r="C186" s="69">
        <v>0</v>
      </c>
      <c r="D186" s="61">
        <v>0</v>
      </c>
      <c r="E186" s="69">
        <v>0</v>
      </c>
    </row>
    <row r="187" spans="1:5" s="12" customFormat="1" x14ac:dyDescent="0.25">
      <c r="A187" s="19" t="s">
        <v>147</v>
      </c>
      <c r="B187" s="70">
        <v>0</v>
      </c>
      <c r="C187" s="69">
        <v>0</v>
      </c>
      <c r="D187" s="61">
        <v>0</v>
      </c>
      <c r="E187" s="69">
        <v>0</v>
      </c>
    </row>
    <row r="188" spans="1:5" s="12" customFormat="1" x14ac:dyDescent="0.25">
      <c r="A188" s="19" t="s">
        <v>148</v>
      </c>
      <c r="B188" s="70">
        <v>0</v>
      </c>
      <c r="C188" s="69">
        <v>0</v>
      </c>
      <c r="D188" s="61">
        <v>0</v>
      </c>
      <c r="E188" s="69">
        <v>0</v>
      </c>
    </row>
    <row r="189" spans="1:5" s="12" customFormat="1" ht="12.75" customHeight="1" thickBot="1" x14ac:dyDescent="0.3">
      <c r="A189" s="28" t="s">
        <v>59</v>
      </c>
      <c r="B189" s="71">
        <f>SUM(B174:B188)</f>
        <v>7702</v>
      </c>
      <c r="C189" s="72">
        <f>SUM(C174:C188)</f>
        <v>1</v>
      </c>
      <c r="D189" s="73">
        <f>SUM(D174:D188)</f>
        <v>908560933.62999976</v>
      </c>
      <c r="E189" s="72">
        <f>SUM(E174:E188)</f>
        <v>1.0000000000000002</v>
      </c>
    </row>
    <row r="190" spans="1:5" s="12" customFormat="1" ht="12.75" customHeight="1" thickTop="1" x14ac:dyDescent="0.25">
      <c r="B190" s="74"/>
      <c r="C190" s="74"/>
      <c r="D190" s="74"/>
      <c r="E190" s="74"/>
    </row>
    <row r="191" spans="1:5" s="12" customFormat="1" x14ac:dyDescent="0.25">
      <c r="A191" s="29" t="s">
        <v>149</v>
      </c>
      <c r="B191" s="30" t="s">
        <v>103</v>
      </c>
      <c r="C191" s="30" t="s">
        <v>104</v>
      </c>
      <c r="D191" s="30" t="s">
        <v>105</v>
      </c>
      <c r="E191" s="30" t="s">
        <v>106</v>
      </c>
    </row>
    <row r="192" spans="1:5" s="12" customFormat="1" x14ac:dyDescent="0.25">
      <c r="A192" s="19" t="s">
        <v>134</v>
      </c>
      <c r="B192" s="70">
        <v>3678</v>
      </c>
      <c r="C192" s="69">
        <v>0.47753830173980799</v>
      </c>
      <c r="D192" s="61">
        <v>310392016.39999998</v>
      </c>
      <c r="E192" s="69">
        <v>0.34163037932952001</v>
      </c>
    </row>
    <row r="193" spans="1:5" s="12" customFormat="1" x14ac:dyDescent="0.25">
      <c r="A193" s="19" t="s">
        <v>135</v>
      </c>
      <c r="B193" s="70">
        <v>608</v>
      </c>
      <c r="C193" s="69">
        <v>7.8940534925993205E-2</v>
      </c>
      <c r="D193" s="61">
        <v>78636945.2299999</v>
      </c>
      <c r="E193" s="69">
        <v>8.6551096706105807E-2</v>
      </c>
    </row>
    <row r="194" spans="1:5" s="12" customFormat="1" x14ac:dyDescent="0.25">
      <c r="A194" s="19" t="s">
        <v>136</v>
      </c>
      <c r="B194" s="70">
        <v>701</v>
      </c>
      <c r="C194" s="69">
        <v>9.1015320695923094E-2</v>
      </c>
      <c r="D194" s="61">
        <v>95840932.980000094</v>
      </c>
      <c r="E194" s="69">
        <v>0.105486522072971</v>
      </c>
    </row>
    <row r="195" spans="1:5" s="12" customFormat="1" x14ac:dyDescent="0.25">
      <c r="A195" s="19" t="s">
        <v>137</v>
      </c>
      <c r="B195" s="70">
        <v>582</v>
      </c>
      <c r="C195" s="69">
        <v>7.5564788366658003E-2</v>
      </c>
      <c r="D195" s="61">
        <v>82662080.769999996</v>
      </c>
      <c r="E195" s="69">
        <v>9.0981328505659806E-2</v>
      </c>
    </row>
    <row r="196" spans="1:5" s="12" customFormat="1" x14ac:dyDescent="0.25">
      <c r="A196" s="19" t="s">
        <v>138</v>
      </c>
      <c r="B196" s="70">
        <v>580</v>
      </c>
      <c r="C196" s="69">
        <v>7.5305115554401503E-2</v>
      </c>
      <c r="D196" s="61">
        <v>86276333.540000007</v>
      </c>
      <c r="E196" s="69">
        <v>9.4959325617597998E-2</v>
      </c>
    </row>
    <row r="197" spans="1:5" s="12" customFormat="1" x14ac:dyDescent="0.25">
      <c r="A197" s="19" t="s">
        <v>139</v>
      </c>
      <c r="B197" s="70">
        <v>556</v>
      </c>
      <c r="C197" s="69">
        <v>7.2189041807322801E-2</v>
      </c>
      <c r="D197" s="61">
        <v>89013876.109999999</v>
      </c>
      <c r="E197" s="69">
        <v>9.7972378973373103E-2</v>
      </c>
    </row>
    <row r="198" spans="1:5" s="12" customFormat="1" x14ac:dyDescent="0.25">
      <c r="A198" s="19" t="s">
        <v>140</v>
      </c>
      <c r="B198" s="70">
        <v>455</v>
      </c>
      <c r="C198" s="69">
        <v>5.9075564788366702E-2</v>
      </c>
      <c r="D198" s="61">
        <v>72469489.939999893</v>
      </c>
      <c r="E198" s="69">
        <v>7.9762938574147693E-2</v>
      </c>
    </row>
    <row r="199" spans="1:5" s="12" customFormat="1" x14ac:dyDescent="0.25">
      <c r="A199" s="19" t="s">
        <v>141</v>
      </c>
      <c r="B199" s="70">
        <v>292</v>
      </c>
      <c r="C199" s="69">
        <v>3.7912230589457301E-2</v>
      </c>
      <c r="D199" s="61">
        <v>49832625.789999999</v>
      </c>
      <c r="E199" s="69">
        <v>5.4847863192733E-2</v>
      </c>
    </row>
    <row r="200" spans="1:5" s="12" customFormat="1" x14ac:dyDescent="0.25">
      <c r="A200" s="19" t="s">
        <v>142</v>
      </c>
      <c r="B200" s="70">
        <v>184</v>
      </c>
      <c r="C200" s="69">
        <v>2.38898987276032E-2</v>
      </c>
      <c r="D200" s="61">
        <v>31812760.350000001</v>
      </c>
      <c r="E200" s="69">
        <v>3.5014448863542401E-2</v>
      </c>
    </row>
    <row r="201" spans="1:5" s="12" customFormat="1" x14ac:dyDescent="0.25">
      <c r="A201" s="19" t="s">
        <v>143</v>
      </c>
      <c r="B201" s="70">
        <v>66</v>
      </c>
      <c r="C201" s="69">
        <v>8.56920280446637E-3</v>
      </c>
      <c r="D201" s="61">
        <v>11623872.52</v>
      </c>
      <c r="E201" s="69">
        <v>1.2793718164349E-2</v>
      </c>
    </row>
    <row r="202" spans="1:5" s="12" customFormat="1" x14ac:dyDescent="0.25">
      <c r="A202" s="19" t="s">
        <v>144</v>
      </c>
      <c r="B202" s="70">
        <v>0</v>
      </c>
      <c r="C202" s="69">
        <v>0</v>
      </c>
      <c r="D202" s="61">
        <v>0</v>
      </c>
      <c r="E202" s="69">
        <v>0</v>
      </c>
    </row>
    <row r="203" spans="1:5" s="12" customFormat="1" x14ac:dyDescent="0.25">
      <c r="A203" s="19" t="s">
        <v>145</v>
      </c>
      <c r="B203" s="70">
        <v>0</v>
      </c>
      <c r="C203" s="69">
        <v>0</v>
      </c>
      <c r="D203" s="61">
        <v>0</v>
      </c>
      <c r="E203" s="69">
        <v>0</v>
      </c>
    </row>
    <row r="204" spans="1:5" s="12" customFormat="1" x14ac:dyDescent="0.25">
      <c r="A204" s="19" t="s">
        <v>146</v>
      </c>
      <c r="B204" s="70">
        <v>0</v>
      </c>
      <c r="C204" s="69">
        <v>0</v>
      </c>
      <c r="D204" s="61">
        <v>0</v>
      </c>
      <c r="E204" s="69">
        <v>0</v>
      </c>
    </row>
    <row r="205" spans="1:5" s="12" customFormat="1" x14ac:dyDescent="0.25">
      <c r="A205" s="19" t="s">
        <v>147</v>
      </c>
      <c r="B205" s="70">
        <v>0</v>
      </c>
      <c r="C205" s="69">
        <v>0</v>
      </c>
      <c r="D205" s="61">
        <v>0</v>
      </c>
      <c r="E205" s="69">
        <v>0</v>
      </c>
    </row>
    <row r="206" spans="1:5" s="12" customFormat="1" x14ac:dyDescent="0.25">
      <c r="A206" s="19" t="s">
        <v>148</v>
      </c>
      <c r="B206" s="70">
        <v>0</v>
      </c>
      <c r="C206" s="69">
        <v>0</v>
      </c>
      <c r="D206" s="61">
        <v>0</v>
      </c>
      <c r="E206" s="69">
        <v>0</v>
      </c>
    </row>
    <row r="207" spans="1:5" s="12" customFormat="1" ht="12.75" customHeight="1" thickBot="1" x14ac:dyDescent="0.3">
      <c r="A207" s="28" t="s">
        <v>59</v>
      </c>
      <c r="B207" s="71">
        <f>SUM(B192:B206)</f>
        <v>7702</v>
      </c>
      <c r="C207" s="72">
        <f>SUM(C192:C206)</f>
        <v>1</v>
      </c>
      <c r="D207" s="73">
        <f>SUM(D192:D206)</f>
        <v>908560933.62999988</v>
      </c>
      <c r="E207" s="72">
        <f>SUM(E192:E206)</f>
        <v>1</v>
      </c>
    </row>
    <row r="208" spans="1:5" s="12" customFormat="1" ht="12.75" customHeight="1" thickTop="1" x14ac:dyDescent="0.25">
      <c r="B208" s="74"/>
      <c r="C208" s="74"/>
      <c r="D208" s="74"/>
      <c r="E208" s="74"/>
    </row>
    <row r="209" spans="1:5" s="12" customFormat="1" ht="12.75" customHeight="1" x14ac:dyDescent="0.25">
      <c r="A209" s="29" t="s">
        <v>150</v>
      </c>
      <c r="B209" s="30" t="s">
        <v>103</v>
      </c>
      <c r="C209" s="30" t="s">
        <v>104</v>
      </c>
      <c r="D209" s="30" t="s">
        <v>105</v>
      </c>
      <c r="E209" s="30" t="s">
        <v>106</v>
      </c>
    </row>
    <row r="210" spans="1:5" s="12" customFormat="1" ht="12.75" customHeight="1" x14ac:dyDescent="0.25">
      <c r="A210" s="19" t="s">
        <v>151</v>
      </c>
      <c r="B210" s="70">
        <v>303</v>
      </c>
      <c r="C210" s="69">
        <v>3.9340431056868297E-2</v>
      </c>
      <c r="D210" s="61">
        <v>102954.67</v>
      </c>
      <c r="E210" s="69">
        <v>1.1331619728427299E-4</v>
      </c>
    </row>
    <row r="211" spans="1:5" s="12" customFormat="1" ht="12.75" customHeight="1" x14ac:dyDescent="0.25">
      <c r="A211" s="19" t="s">
        <v>152</v>
      </c>
      <c r="B211" s="70">
        <v>41</v>
      </c>
      <c r="C211" s="69">
        <v>5.3232926512594104E-3</v>
      </c>
      <c r="D211" s="61">
        <v>309417.33</v>
      </c>
      <c r="E211" s="69">
        <v>3.4055759888747998E-4</v>
      </c>
    </row>
    <row r="212" spans="1:5" s="12" customFormat="1" ht="12.75" customHeight="1" x14ac:dyDescent="0.25">
      <c r="A212" s="19" t="s">
        <v>153</v>
      </c>
      <c r="B212" s="70">
        <v>204</v>
      </c>
      <c r="C212" s="69">
        <v>2.6486626850168799E-2</v>
      </c>
      <c r="D212" s="61">
        <v>3608890.44</v>
      </c>
      <c r="E212" s="69">
        <v>3.9720951082293302E-3</v>
      </c>
    </row>
    <row r="213" spans="1:5" s="12" customFormat="1" ht="12.75" customHeight="1" x14ac:dyDescent="0.25">
      <c r="A213" s="19" t="s">
        <v>154</v>
      </c>
      <c r="B213" s="70">
        <v>606</v>
      </c>
      <c r="C213" s="69">
        <v>7.8680862113736705E-2</v>
      </c>
      <c r="D213" s="61">
        <v>23709468.559999999</v>
      </c>
      <c r="E213" s="69">
        <v>2.60956284629946E-2</v>
      </c>
    </row>
    <row r="214" spans="1:5" s="12" customFormat="1" ht="12.75" customHeight="1" x14ac:dyDescent="0.25">
      <c r="A214" s="19" t="s">
        <v>155</v>
      </c>
      <c r="B214" s="70">
        <v>1064</v>
      </c>
      <c r="C214" s="69">
        <v>0.13814593612048801</v>
      </c>
      <c r="D214" s="61">
        <v>67675022.950000107</v>
      </c>
      <c r="E214" s="69">
        <v>7.4485948542401106E-2</v>
      </c>
    </row>
    <row r="215" spans="1:5" s="12" customFormat="1" ht="12.75" customHeight="1" x14ac:dyDescent="0.25">
      <c r="A215" s="19" t="s">
        <v>156</v>
      </c>
      <c r="B215" s="70">
        <v>1409</v>
      </c>
      <c r="C215" s="69">
        <v>0.18293949623474401</v>
      </c>
      <c r="D215" s="61">
        <v>123954441.65000001</v>
      </c>
      <c r="E215" s="69">
        <v>0.13642942048450299</v>
      </c>
    </row>
    <row r="216" spans="1:5" s="12" customFormat="1" ht="12.75" customHeight="1" x14ac:dyDescent="0.25">
      <c r="A216" s="19" t="s">
        <v>157</v>
      </c>
      <c r="B216" s="70">
        <v>2096</v>
      </c>
      <c r="C216" s="69">
        <v>0.272137107244871</v>
      </c>
      <c r="D216" s="61">
        <v>256260595.88999999</v>
      </c>
      <c r="E216" s="69">
        <v>0.28205108364736098</v>
      </c>
    </row>
    <row r="217" spans="1:5" s="12" customFormat="1" ht="12.75" customHeight="1" x14ac:dyDescent="0.25">
      <c r="A217" s="19" t="s">
        <v>158</v>
      </c>
      <c r="B217" s="70">
        <v>1033</v>
      </c>
      <c r="C217" s="69">
        <v>0.13412100753051201</v>
      </c>
      <c r="D217" s="61">
        <v>176498261.03999999</v>
      </c>
      <c r="E217" s="69">
        <v>0.194261336259343</v>
      </c>
    </row>
    <row r="218" spans="1:5" s="12" customFormat="1" ht="12.75" customHeight="1" x14ac:dyDescent="0.25">
      <c r="A218" s="19" t="s">
        <v>159</v>
      </c>
      <c r="B218" s="70">
        <v>507</v>
      </c>
      <c r="C218" s="69">
        <v>6.5827057907037106E-2</v>
      </c>
      <c r="D218" s="61">
        <v>112144857.73999999</v>
      </c>
      <c r="E218" s="69">
        <v>0.123431300630487</v>
      </c>
    </row>
    <row r="219" spans="1:5" s="12" customFormat="1" ht="12.75" customHeight="1" x14ac:dyDescent="0.25">
      <c r="A219" s="19" t="s">
        <v>160</v>
      </c>
      <c r="B219" s="70">
        <v>212</v>
      </c>
      <c r="C219" s="69">
        <v>2.7525318099194999E-2</v>
      </c>
      <c r="D219" s="61">
        <v>57704962.439999998</v>
      </c>
      <c r="E219" s="69">
        <v>6.3512484748215706E-2</v>
      </c>
    </row>
    <row r="220" spans="1:5" s="12" customFormat="1" ht="12.75" customHeight="1" x14ac:dyDescent="0.25">
      <c r="A220" s="19" t="s">
        <v>161</v>
      </c>
      <c r="B220" s="70">
        <v>104</v>
      </c>
      <c r="C220" s="69">
        <v>1.3502986237341001E-2</v>
      </c>
      <c r="D220" s="61">
        <v>33462127.210000001</v>
      </c>
      <c r="E220" s="69">
        <v>3.6829810716500599E-2</v>
      </c>
    </row>
    <row r="221" spans="1:5" s="12" customFormat="1" ht="12.75" customHeight="1" x14ac:dyDescent="0.25">
      <c r="A221" s="19" t="s">
        <v>162</v>
      </c>
      <c r="B221" s="70">
        <v>57</v>
      </c>
      <c r="C221" s="69">
        <v>7.4006751493118699E-3</v>
      </c>
      <c r="D221" s="61">
        <v>20917091.300000001</v>
      </c>
      <c r="E221" s="69">
        <v>2.30222217638495E-2</v>
      </c>
    </row>
    <row r="222" spans="1:5" s="12" customFormat="1" ht="12.75" customHeight="1" x14ac:dyDescent="0.25">
      <c r="A222" s="19" t="s">
        <v>163</v>
      </c>
      <c r="B222" s="70">
        <v>25</v>
      </c>
      <c r="C222" s="69">
        <v>3.24591015320696E-3</v>
      </c>
      <c r="D222" s="61">
        <v>10640445.199999999</v>
      </c>
      <c r="E222" s="69">
        <v>1.17113171017467E-2</v>
      </c>
    </row>
    <row r="223" spans="1:5" s="12" customFormat="1" ht="12.75" customHeight="1" x14ac:dyDescent="0.25">
      <c r="A223" s="19" t="s">
        <v>164</v>
      </c>
      <c r="B223" s="70">
        <v>19</v>
      </c>
      <c r="C223" s="69">
        <v>2.4668917164372898E-3</v>
      </c>
      <c r="D223" s="61">
        <v>8902528.5500000007</v>
      </c>
      <c r="E223" s="69">
        <v>9.7984936623143892E-3</v>
      </c>
    </row>
    <row r="224" spans="1:5" s="12" customFormat="1" ht="12.75" customHeight="1" x14ac:dyDescent="0.25">
      <c r="A224" s="19" t="s">
        <v>165</v>
      </c>
      <c r="B224" s="70">
        <v>19</v>
      </c>
      <c r="C224" s="69">
        <v>2.4668917164372898E-3</v>
      </c>
      <c r="D224" s="61">
        <v>10534166.35</v>
      </c>
      <c r="E224" s="69">
        <v>1.1594342173521101E-2</v>
      </c>
    </row>
    <row r="225" spans="1:5" s="12" customFormat="1" ht="12.75" customHeight="1" x14ac:dyDescent="0.25">
      <c r="A225" s="19" t="s">
        <v>166</v>
      </c>
      <c r="B225" s="70">
        <v>2</v>
      </c>
      <c r="C225" s="69">
        <v>2.5967281225655701E-4</v>
      </c>
      <c r="D225" s="61">
        <v>1281991.3</v>
      </c>
      <c r="E225" s="69">
        <v>1.41101301249881E-3</v>
      </c>
    </row>
    <row r="226" spans="1:5" s="12" customFormat="1" ht="12.75" customHeight="1" x14ac:dyDescent="0.25">
      <c r="A226" s="19" t="s">
        <v>167</v>
      </c>
      <c r="B226" s="70">
        <v>0</v>
      </c>
      <c r="C226" s="69">
        <v>0</v>
      </c>
      <c r="D226" s="61">
        <v>0</v>
      </c>
      <c r="E226" s="69">
        <v>0</v>
      </c>
    </row>
    <row r="227" spans="1:5" s="12" customFormat="1" ht="12.75" customHeight="1" x14ac:dyDescent="0.25">
      <c r="A227" s="19" t="s">
        <v>168</v>
      </c>
      <c r="B227" s="70">
        <v>1</v>
      </c>
      <c r="C227" s="69">
        <v>1.2983640612827799E-4</v>
      </c>
      <c r="D227" s="61">
        <v>853711.01</v>
      </c>
      <c r="E227" s="69">
        <v>9.3962988986236E-4</v>
      </c>
    </row>
    <row r="228" spans="1:5" s="12" customFormat="1" ht="12.75" customHeight="1" x14ac:dyDescent="0.25">
      <c r="A228" s="19" t="s">
        <v>169</v>
      </c>
      <c r="B228" s="70">
        <v>0</v>
      </c>
      <c r="C228" s="69">
        <v>0</v>
      </c>
      <c r="D228" s="61">
        <v>0</v>
      </c>
      <c r="E228" s="69">
        <v>0</v>
      </c>
    </row>
    <row r="229" spans="1:5" s="12" customFormat="1" ht="12.75" customHeight="1" x14ac:dyDescent="0.25">
      <c r="A229" s="19" t="s">
        <v>170</v>
      </c>
      <c r="B229" s="70">
        <v>0</v>
      </c>
      <c r="C229" s="69">
        <v>0</v>
      </c>
      <c r="D229" s="61">
        <v>0</v>
      </c>
      <c r="E229" s="69">
        <v>0</v>
      </c>
    </row>
    <row r="230" spans="1:5" s="12" customFormat="1" ht="12.75" customHeight="1" thickBot="1" x14ac:dyDescent="0.3">
      <c r="A230" s="28" t="s">
        <v>59</v>
      </c>
      <c r="B230" s="71">
        <f>SUM(B210:B229)</f>
        <v>7702</v>
      </c>
      <c r="C230" s="72">
        <f>SUM(C210:C229)</f>
        <v>0.99999999999999989</v>
      </c>
      <c r="D230" s="73">
        <f>SUM(D210:D229)</f>
        <v>908560933.63</v>
      </c>
      <c r="E230" s="72">
        <f>SUM(E210:E229)</f>
        <v>0.99999999999999989</v>
      </c>
    </row>
    <row r="231" spans="1:5" s="12" customFormat="1" ht="12.75" customHeight="1" thickTop="1" x14ac:dyDescent="0.25">
      <c r="B231" s="74"/>
      <c r="C231" s="74"/>
      <c r="D231" s="74"/>
      <c r="E231" s="74"/>
    </row>
    <row r="232" spans="1:5" s="12" customFormat="1" ht="12.75" customHeight="1" x14ac:dyDescent="0.25">
      <c r="B232" s="74"/>
      <c r="C232" s="74"/>
      <c r="D232" s="74"/>
      <c r="E232" s="74"/>
    </row>
    <row r="233" spans="1:5" s="12" customFormat="1" x14ac:dyDescent="0.25">
      <c r="A233" s="29" t="s">
        <v>171</v>
      </c>
      <c r="B233" s="30" t="s">
        <v>103</v>
      </c>
      <c r="C233" s="30" t="s">
        <v>104</v>
      </c>
      <c r="D233" s="30" t="s">
        <v>105</v>
      </c>
      <c r="E233" s="30" t="s">
        <v>106</v>
      </c>
    </row>
    <row r="234" spans="1:5" s="12" customFormat="1" x14ac:dyDescent="0.25">
      <c r="A234" s="19" t="s">
        <v>172</v>
      </c>
      <c r="B234" s="70">
        <v>370</v>
      </c>
      <c r="C234" s="69">
        <v>4.8039470267462997E-2</v>
      </c>
      <c r="D234" s="61">
        <v>56611649.460000001</v>
      </c>
      <c r="E234" s="69">
        <v>6.2309138952098497E-2</v>
      </c>
    </row>
    <row r="235" spans="1:5" s="12" customFormat="1" x14ac:dyDescent="0.25">
      <c r="A235" s="19" t="s">
        <v>173</v>
      </c>
      <c r="B235" s="70">
        <v>893</v>
      </c>
      <c r="C235" s="69">
        <v>0.115943910672553</v>
      </c>
      <c r="D235" s="61">
        <v>113889217.17</v>
      </c>
      <c r="E235" s="69">
        <v>0.125351215261892</v>
      </c>
    </row>
    <row r="236" spans="1:5" s="12" customFormat="1" x14ac:dyDescent="0.25">
      <c r="A236" s="19" t="s">
        <v>174</v>
      </c>
      <c r="B236" s="70">
        <v>110</v>
      </c>
      <c r="C236" s="69">
        <v>1.42820046741106E-2</v>
      </c>
      <c r="D236" s="61">
        <v>27621961.469999999</v>
      </c>
      <c r="E236" s="69">
        <v>3.0401881093039301E-2</v>
      </c>
    </row>
    <row r="237" spans="1:5" s="12" customFormat="1" x14ac:dyDescent="0.25">
      <c r="A237" s="19" t="s">
        <v>175</v>
      </c>
      <c r="B237" s="70">
        <v>264</v>
      </c>
      <c r="C237" s="69">
        <v>3.4276811217865501E-2</v>
      </c>
      <c r="D237" s="61">
        <v>25659077.41</v>
      </c>
      <c r="E237" s="69">
        <v>2.82414491535351E-2</v>
      </c>
    </row>
    <row r="238" spans="1:5" s="12" customFormat="1" x14ac:dyDescent="0.25">
      <c r="A238" s="19" t="s">
        <v>176</v>
      </c>
      <c r="B238" s="70">
        <v>1352</v>
      </c>
      <c r="C238" s="69">
        <v>0.17553882108543201</v>
      </c>
      <c r="D238" s="61">
        <v>157928682.41</v>
      </c>
      <c r="E238" s="69">
        <v>0.17382288470078</v>
      </c>
    </row>
    <row r="239" spans="1:5" s="12" customFormat="1" x14ac:dyDescent="0.25">
      <c r="A239" s="19" t="s">
        <v>177</v>
      </c>
      <c r="B239" s="70">
        <v>0</v>
      </c>
      <c r="C239" s="69">
        <v>0</v>
      </c>
      <c r="D239" s="61">
        <v>0</v>
      </c>
      <c r="E239" s="69">
        <v>0</v>
      </c>
    </row>
    <row r="240" spans="1:5" s="12" customFormat="1" x14ac:dyDescent="0.25">
      <c r="A240" s="19" t="s">
        <v>178</v>
      </c>
      <c r="B240" s="70">
        <v>254</v>
      </c>
      <c r="C240" s="69">
        <v>3.2978447156582699E-2</v>
      </c>
      <c r="D240" s="61">
        <v>41007388.609999999</v>
      </c>
      <c r="E240" s="69">
        <v>4.5134439630990897E-2</v>
      </c>
    </row>
    <row r="241" spans="1:5" s="12" customFormat="1" x14ac:dyDescent="0.25">
      <c r="A241" s="19" t="s">
        <v>179</v>
      </c>
      <c r="B241" s="70">
        <v>211</v>
      </c>
      <c r="C241" s="69">
        <v>2.7395481693066701E-2</v>
      </c>
      <c r="D241" s="61">
        <v>34719893.689999998</v>
      </c>
      <c r="E241" s="69">
        <v>3.8214160883280099E-2</v>
      </c>
    </row>
    <row r="242" spans="1:5" s="12" customFormat="1" x14ac:dyDescent="0.25">
      <c r="A242" s="19" t="s">
        <v>180</v>
      </c>
      <c r="B242" s="70">
        <v>398</v>
      </c>
      <c r="C242" s="69">
        <v>5.1674889639054797E-2</v>
      </c>
      <c r="D242" s="61">
        <v>50871378.07</v>
      </c>
      <c r="E242" s="69">
        <v>5.5991157210284297E-2</v>
      </c>
    </row>
    <row r="243" spans="1:5" s="12" customFormat="1" x14ac:dyDescent="0.25">
      <c r="A243" s="19" t="s">
        <v>181</v>
      </c>
      <c r="B243" s="70">
        <v>0</v>
      </c>
      <c r="C243" s="69">
        <v>0</v>
      </c>
      <c r="D243" s="61">
        <v>0</v>
      </c>
      <c r="E243" s="69">
        <v>0</v>
      </c>
    </row>
    <row r="244" spans="1:5" s="12" customFormat="1" x14ac:dyDescent="0.25">
      <c r="A244" s="19" t="s">
        <v>182</v>
      </c>
      <c r="B244" s="70">
        <v>2420</v>
      </c>
      <c r="C244" s="69">
        <v>0.31420410283043398</v>
      </c>
      <c r="D244" s="61">
        <v>244118292.16999999</v>
      </c>
      <c r="E244" s="69">
        <v>0.26868675851455198</v>
      </c>
    </row>
    <row r="245" spans="1:5" s="12" customFormat="1" x14ac:dyDescent="0.25">
      <c r="A245" s="19" t="s">
        <v>183</v>
      </c>
      <c r="B245" s="70">
        <v>204</v>
      </c>
      <c r="C245" s="69">
        <v>2.6486626850168799E-2</v>
      </c>
      <c r="D245" s="61">
        <v>25485800.309999999</v>
      </c>
      <c r="E245" s="69">
        <v>2.8050733161259601E-2</v>
      </c>
    </row>
    <row r="246" spans="1:5" s="12" customFormat="1" x14ac:dyDescent="0.25">
      <c r="A246" s="19" t="s">
        <v>184</v>
      </c>
      <c r="B246" s="70">
        <v>1226</v>
      </c>
      <c r="C246" s="69">
        <v>0.159179433913269</v>
      </c>
      <c r="D246" s="61">
        <v>130647592.86</v>
      </c>
      <c r="E246" s="69">
        <v>0.14379618143828801</v>
      </c>
    </row>
    <row r="247" spans="1:5" s="12" customFormat="1" x14ac:dyDescent="0.25">
      <c r="A247" s="19" t="s">
        <v>185</v>
      </c>
      <c r="B247" s="70">
        <v>0</v>
      </c>
      <c r="C247" s="69">
        <v>0</v>
      </c>
      <c r="D247" s="61">
        <v>0</v>
      </c>
      <c r="E247" s="69">
        <v>0</v>
      </c>
    </row>
    <row r="248" spans="1:5" s="12" customFormat="1" ht="12.75" customHeight="1" thickBot="1" x14ac:dyDescent="0.3">
      <c r="A248" s="28" t="s">
        <v>59</v>
      </c>
      <c r="B248" s="71">
        <f>SUM(B234:B247)</f>
        <v>7702</v>
      </c>
      <c r="C248" s="72">
        <f>SUM(C234:C247)</f>
        <v>1</v>
      </c>
      <c r="D248" s="73">
        <f>SUM(D234:D247)</f>
        <v>908560933.62999988</v>
      </c>
      <c r="E248" s="72">
        <f>SUM(E234:E247)</f>
        <v>0.99999999999999978</v>
      </c>
    </row>
    <row r="249" spans="1:5" s="12" customFormat="1" ht="12.75" customHeight="1" thickTop="1" x14ac:dyDescent="0.25">
      <c r="B249" s="74"/>
      <c r="C249" s="74"/>
      <c r="D249" s="74"/>
      <c r="E249" s="74"/>
    </row>
    <row r="250" spans="1:5" s="12" customFormat="1" x14ac:dyDescent="0.25">
      <c r="A250" s="29" t="s">
        <v>186</v>
      </c>
      <c r="B250" s="30" t="s">
        <v>103</v>
      </c>
      <c r="C250" s="30" t="s">
        <v>104</v>
      </c>
      <c r="D250" s="30" t="s">
        <v>105</v>
      </c>
      <c r="E250" s="30" t="s">
        <v>106</v>
      </c>
    </row>
    <row r="251" spans="1:5" s="12" customFormat="1" x14ac:dyDescent="0.25">
      <c r="A251" s="19" t="s">
        <v>187</v>
      </c>
      <c r="B251" s="70">
        <v>6997</v>
      </c>
      <c r="C251" s="69">
        <v>0.90846533367956395</v>
      </c>
      <c r="D251" s="61">
        <v>823348857.92999995</v>
      </c>
      <c r="E251" s="69">
        <v>0.90621204088145202</v>
      </c>
    </row>
    <row r="252" spans="1:5" s="12" customFormat="1" x14ac:dyDescent="0.25">
      <c r="A252" s="19" t="s">
        <v>188</v>
      </c>
      <c r="B252" s="70">
        <v>24</v>
      </c>
      <c r="C252" s="69">
        <v>3.1160737470786802E-3</v>
      </c>
      <c r="D252" s="61">
        <v>2447005.2799999998</v>
      </c>
      <c r="E252" s="69">
        <v>2.6932759151589401E-3</v>
      </c>
    </row>
    <row r="253" spans="1:5" s="12" customFormat="1" x14ac:dyDescent="0.25">
      <c r="A253" s="19" t="s">
        <v>189</v>
      </c>
      <c r="B253" s="70">
        <v>681</v>
      </c>
      <c r="C253" s="69">
        <v>8.8418592573357602E-2</v>
      </c>
      <c r="D253" s="61">
        <v>82765070.420000106</v>
      </c>
      <c r="E253" s="69">
        <v>9.1094683203388899E-2</v>
      </c>
    </row>
    <row r="254" spans="1:5" s="12" customFormat="1" x14ac:dyDescent="0.25">
      <c r="A254" s="19" t="s">
        <v>190</v>
      </c>
      <c r="B254" s="70" t="s">
        <v>384</v>
      </c>
      <c r="C254" s="69">
        <v>0</v>
      </c>
      <c r="D254" s="61">
        <v>0</v>
      </c>
      <c r="E254" s="69">
        <v>0</v>
      </c>
    </row>
    <row r="255" spans="1:5" s="12" customFormat="1" ht="12.75" customHeight="1" thickBot="1" x14ac:dyDescent="0.3">
      <c r="A255" s="28" t="s">
        <v>59</v>
      </c>
      <c r="B255" s="71">
        <f>SUM(B251:B254)</f>
        <v>7702</v>
      </c>
      <c r="C255" s="72">
        <f>SUM(C251:C254)</f>
        <v>1.0000000000000002</v>
      </c>
      <c r="D255" s="73">
        <f>SUM(D251:D254)</f>
        <v>908560933.63</v>
      </c>
      <c r="E255" s="72">
        <f>SUM(E251:E254)</f>
        <v>0.99999999999999978</v>
      </c>
    </row>
    <row r="256" spans="1:5" s="12" customFormat="1" ht="12.75" customHeight="1" thickTop="1" x14ac:dyDescent="0.25">
      <c r="B256" s="74"/>
      <c r="C256" s="74"/>
      <c r="D256" s="74"/>
      <c r="E256" s="74"/>
    </row>
    <row r="257" spans="1:5" s="12" customFormat="1" x14ac:dyDescent="0.25">
      <c r="A257" s="29" t="s">
        <v>191</v>
      </c>
      <c r="B257" s="30" t="s">
        <v>103</v>
      </c>
      <c r="C257" s="30" t="s">
        <v>104</v>
      </c>
      <c r="D257" s="30" t="s">
        <v>105</v>
      </c>
      <c r="E257" s="30" t="s">
        <v>106</v>
      </c>
    </row>
    <row r="258" spans="1:5" s="12" customFormat="1" x14ac:dyDescent="0.25">
      <c r="A258" s="19" t="s">
        <v>192</v>
      </c>
      <c r="B258" s="70">
        <v>1</v>
      </c>
      <c r="C258" s="89">
        <v>3.8950921838483502E-4</v>
      </c>
      <c r="D258" s="61">
        <v>77986.39</v>
      </c>
      <c r="E258" s="69">
        <v>3.7114982332855299E-4</v>
      </c>
    </row>
    <row r="259" spans="1:5" s="12" customFormat="1" x14ac:dyDescent="0.25">
      <c r="A259" s="19" t="s">
        <v>193</v>
      </c>
      <c r="B259" s="70">
        <v>2</v>
      </c>
      <c r="C259" s="89">
        <v>3.8950921838483502E-4</v>
      </c>
      <c r="D259" s="61">
        <v>66001.58</v>
      </c>
      <c r="E259" s="69">
        <v>3.5741010644448599E-4</v>
      </c>
    </row>
    <row r="260" spans="1:5" s="12" customFormat="1" x14ac:dyDescent="0.25">
      <c r="A260" s="19" t="s">
        <v>194</v>
      </c>
      <c r="B260" s="70">
        <v>3116</v>
      </c>
      <c r="C260" s="89">
        <v>0.40444040508958701</v>
      </c>
      <c r="D260" s="61">
        <v>410572463.24999899</v>
      </c>
      <c r="E260" s="69">
        <v>0.45186294215814099</v>
      </c>
    </row>
    <row r="261" spans="1:5" s="12" customFormat="1" x14ac:dyDescent="0.25">
      <c r="A261" s="19" t="s">
        <v>195</v>
      </c>
      <c r="B261" s="70">
        <v>1272</v>
      </c>
      <c r="C261" s="89">
        <v>0.165022072189042</v>
      </c>
      <c r="D261" s="61">
        <v>174106514.44</v>
      </c>
      <c r="E261" s="69">
        <v>0.191344114329703</v>
      </c>
    </row>
    <row r="262" spans="1:5" s="12" customFormat="1" x14ac:dyDescent="0.25">
      <c r="A262" s="19" t="s">
        <v>196</v>
      </c>
      <c r="B262" s="70">
        <v>526</v>
      </c>
      <c r="C262" s="89">
        <v>6.8293949623474404E-2</v>
      </c>
      <c r="D262" s="61">
        <v>67241641.640000001</v>
      </c>
      <c r="E262" s="69">
        <v>7.4008951024723796E-2</v>
      </c>
    </row>
    <row r="263" spans="1:5" s="12" customFormat="1" x14ac:dyDescent="0.25">
      <c r="A263" s="19" t="s">
        <v>197</v>
      </c>
      <c r="B263" s="70">
        <v>390</v>
      </c>
      <c r="C263" s="89">
        <v>5.06361983900286E-2</v>
      </c>
      <c r="D263" s="61">
        <v>39733515.549999997</v>
      </c>
      <c r="E263" s="69">
        <v>4.3732361891515102E-2</v>
      </c>
    </row>
    <row r="264" spans="1:5" s="12" customFormat="1" x14ac:dyDescent="0.25">
      <c r="A264" s="19" t="s">
        <v>198</v>
      </c>
      <c r="B264" s="70">
        <v>495</v>
      </c>
      <c r="C264" s="89">
        <v>6.4269021033497797E-2</v>
      </c>
      <c r="D264" s="61">
        <v>53460240.2299999</v>
      </c>
      <c r="E264" s="69">
        <v>5.8840566715111398E-2</v>
      </c>
    </row>
    <row r="265" spans="1:5" s="12" customFormat="1" x14ac:dyDescent="0.25">
      <c r="A265" s="19" t="s">
        <v>199</v>
      </c>
      <c r="B265" s="70">
        <v>799</v>
      </c>
      <c r="C265" s="89">
        <v>0.103739288496494</v>
      </c>
      <c r="D265" s="61">
        <v>78559944.6300001</v>
      </c>
      <c r="E265" s="69">
        <v>8.6466346639104394E-2</v>
      </c>
    </row>
    <row r="266" spans="1:5" s="12" customFormat="1" x14ac:dyDescent="0.25">
      <c r="A266" s="19" t="s">
        <v>200</v>
      </c>
      <c r="B266" s="70">
        <v>727</v>
      </c>
      <c r="C266" s="89">
        <v>9.4391067255258407E-2</v>
      </c>
      <c r="D266" s="61">
        <v>58829006.609999999</v>
      </c>
      <c r="E266" s="69">
        <v>6.4749654571827894E-2</v>
      </c>
    </row>
    <row r="267" spans="1:5" s="12" customFormat="1" x14ac:dyDescent="0.25">
      <c r="A267" s="19" t="s">
        <v>201</v>
      </c>
      <c r="B267" s="70">
        <v>363</v>
      </c>
      <c r="C267" s="89">
        <v>4.70007790184368E-2</v>
      </c>
      <c r="D267" s="61">
        <v>25178935.190000001</v>
      </c>
      <c r="E267" s="69">
        <v>2.7457878802171199E-2</v>
      </c>
    </row>
    <row r="268" spans="1:5" s="12" customFormat="1" x14ac:dyDescent="0.25">
      <c r="A268" s="19" t="s">
        <v>202</v>
      </c>
      <c r="B268" s="70">
        <v>11</v>
      </c>
      <c r="C268" s="89">
        <v>1.4282004674110601E-3</v>
      </c>
      <c r="D268" s="61">
        <v>734684.12</v>
      </c>
      <c r="E268" s="69">
        <v>8.08623937928626E-4</v>
      </c>
    </row>
    <row r="269" spans="1:5" s="12" customFormat="1" x14ac:dyDescent="0.25">
      <c r="A269" s="19" t="s">
        <v>203</v>
      </c>
      <c r="B269" s="70">
        <v>0</v>
      </c>
      <c r="C269" s="89">
        <v>0</v>
      </c>
      <c r="D269" s="61">
        <v>0</v>
      </c>
      <c r="E269" s="69">
        <v>0</v>
      </c>
    </row>
    <row r="270" spans="1:5" s="12" customFormat="1" x14ac:dyDescent="0.25">
      <c r="A270" s="19" t="s">
        <v>204</v>
      </c>
      <c r="B270" s="70">
        <v>0</v>
      </c>
      <c r="C270" s="89">
        <v>0</v>
      </c>
      <c r="D270" s="61">
        <v>0</v>
      </c>
      <c r="E270" s="69">
        <v>0</v>
      </c>
    </row>
    <row r="271" spans="1:5" s="12" customFormat="1" ht="12.75" customHeight="1" thickBot="1" x14ac:dyDescent="0.3">
      <c r="A271" s="28" t="s">
        <v>59</v>
      </c>
      <c r="B271" s="71">
        <f>SUM(B258:B270)</f>
        <v>7702</v>
      </c>
      <c r="C271" s="72">
        <f>SUM(C258:C270)</f>
        <v>1</v>
      </c>
      <c r="D271" s="73">
        <f>SUM(D258:D270)</f>
        <v>908560933.62999904</v>
      </c>
      <c r="E271" s="72">
        <f>SUM(E258:E270)</f>
        <v>0.99999999999999944</v>
      </c>
    </row>
    <row r="272" spans="1:5" s="12" customFormat="1" ht="12.75" customHeight="1" thickTop="1" x14ac:dyDescent="0.25">
      <c r="B272" s="74"/>
      <c r="C272" s="74"/>
      <c r="D272" s="74"/>
      <c r="E272" s="74"/>
    </row>
    <row r="273" spans="1:5" s="12" customFormat="1" x14ac:dyDescent="0.25">
      <c r="A273" s="29" t="s">
        <v>205</v>
      </c>
      <c r="B273" s="30" t="s">
        <v>103</v>
      </c>
      <c r="C273" s="30" t="s">
        <v>104</v>
      </c>
      <c r="D273" s="30" t="s">
        <v>105</v>
      </c>
      <c r="E273" s="30" t="s">
        <v>106</v>
      </c>
    </row>
    <row r="274" spans="1:5" s="12" customFormat="1" x14ac:dyDescent="0.25">
      <c r="A274" s="19" t="s">
        <v>206</v>
      </c>
      <c r="B274" s="70">
        <v>6987</v>
      </c>
      <c r="C274" s="69">
        <v>0.90716696961828103</v>
      </c>
      <c r="D274" s="61">
        <v>857690039.37999701</v>
      </c>
      <c r="E274" s="69">
        <v>0.94400937530215301</v>
      </c>
    </row>
    <row r="275" spans="1:5" s="12" customFormat="1" x14ac:dyDescent="0.25">
      <c r="A275" s="19" t="s">
        <v>207</v>
      </c>
      <c r="B275" s="70">
        <v>266</v>
      </c>
      <c r="C275" s="69">
        <v>3.4536484030122001E-2</v>
      </c>
      <c r="D275" s="61">
        <v>14714894.310000001</v>
      </c>
      <c r="E275" s="69">
        <v>1.6195825470075101E-2</v>
      </c>
    </row>
    <row r="276" spans="1:5" s="12" customFormat="1" x14ac:dyDescent="0.25">
      <c r="A276" s="19" t="s">
        <v>208</v>
      </c>
      <c r="B276" s="70">
        <v>1</v>
      </c>
      <c r="C276" s="69">
        <v>1.2983640612827799E-4</v>
      </c>
      <c r="D276" s="61">
        <v>95601.14</v>
      </c>
      <c r="E276" s="69">
        <v>1.05222595933156E-4</v>
      </c>
    </row>
    <row r="277" spans="1:5" s="12" customFormat="1" x14ac:dyDescent="0.25">
      <c r="A277" s="19" t="s">
        <v>317</v>
      </c>
      <c r="B277" s="70">
        <v>448</v>
      </c>
      <c r="C277" s="69">
        <v>5.81667099454687E-2</v>
      </c>
      <c r="D277" s="61">
        <v>36060398.799999997</v>
      </c>
      <c r="E277" s="69">
        <v>3.9689576631835602E-2</v>
      </c>
    </row>
    <row r="278" spans="1:5" s="12" customFormat="1" ht="12.75" customHeight="1" thickBot="1" x14ac:dyDescent="0.3">
      <c r="A278" s="28" t="s">
        <v>59</v>
      </c>
      <c r="B278" s="71">
        <f>SUM(B274:B277)</f>
        <v>7702</v>
      </c>
      <c r="C278" s="72">
        <f>SUM(C274:C277)</f>
        <v>1</v>
      </c>
      <c r="D278" s="73">
        <f>SUM(D274:D277)</f>
        <v>908560933.6299969</v>
      </c>
      <c r="E278" s="72">
        <f>SUM(E274:E277)</f>
        <v>0.99999999999999689</v>
      </c>
    </row>
    <row r="279" spans="1:5" s="12" customFormat="1" ht="12.75" customHeight="1" thickTop="1" x14ac:dyDescent="0.25">
      <c r="B279" s="74"/>
      <c r="C279" s="74"/>
      <c r="D279" s="74"/>
      <c r="E279" s="74"/>
    </row>
    <row r="280" spans="1:5" s="12" customFormat="1" x14ac:dyDescent="0.25">
      <c r="A280" s="29" t="s">
        <v>209</v>
      </c>
      <c r="B280" s="30" t="s">
        <v>103</v>
      </c>
      <c r="C280" s="30" t="s">
        <v>104</v>
      </c>
      <c r="D280" s="30" t="s">
        <v>105</v>
      </c>
      <c r="E280" s="30" t="s">
        <v>106</v>
      </c>
    </row>
    <row r="281" spans="1:5" s="12" customFormat="1" x14ac:dyDescent="0.25">
      <c r="A281" s="19" t="s">
        <v>210</v>
      </c>
      <c r="B281" s="70">
        <v>7235</v>
      </c>
      <c r="C281" s="69">
        <v>0.93936639833809399</v>
      </c>
      <c r="D281" s="61">
        <v>857647230.91999996</v>
      </c>
      <c r="E281" s="69">
        <v>0.94396225852834903</v>
      </c>
    </row>
    <row r="282" spans="1:5" s="12" customFormat="1" x14ac:dyDescent="0.25">
      <c r="A282" s="19" t="s">
        <v>211</v>
      </c>
      <c r="B282" s="70">
        <v>467</v>
      </c>
      <c r="C282" s="69">
        <v>6.0633601661905998E-2</v>
      </c>
      <c r="D282" s="61">
        <v>50913702.710000001</v>
      </c>
      <c r="E282" s="69">
        <v>5.6037741471651199E-2</v>
      </c>
    </row>
    <row r="283" spans="1:5" s="12" customFormat="1" x14ac:dyDescent="0.25">
      <c r="A283" s="19" t="s">
        <v>212</v>
      </c>
      <c r="B283" s="70">
        <v>0</v>
      </c>
      <c r="C283" s="69">
        <v>0</v>
      </c>
      <c r="D283" s="61">
        <v>0</v>
      </c>
      <c r="E283" s="69">
        <v>0</v>
      </c>
    </row>
    <row r="284" spans="1:5" s="12" customFormat="1" ht="12.75" customHeight="1" thickBot="1" x14ac:dyDescent="0.3">
      <c r="A284" s="28" t="s">
        <v>59</v>
      </c>
      <c r="B284" s="71">
        <f>SUM(B281:B283)</f>
        <v>7702</v>
      </c>
      <c r="C284" s="72">
        <f>SUM(C281:C283)</f>
        <v>1</v>
      </c>
      <c r="D284" s="73">
        <f>SUM(D281:D283)</f>
        <v>908560933.63</v>
      </c>
      <c r="E284" s="72">
        <f>SUM(E281:E283)</f>
        <v>1.0000000000000002</v>
      </c>
    </row>
    <row r="285" spans="1:5" s="12" customFormat="1" ht="12.75" customHeight="1" thickTop="1" x14ac:dyDescent="0.25">
      <c r="B285" s="74"/>
      <c r="C285" s="74"/>
      <c r="D285" s="74"/>
      <c r="E285" s="74"/>
    </row>
    <row r="286" spans="1:5" s="12" customFormat="1" x14ac:dyDescent="0.25">
      <c r="A286" s="29" t="s">
        <v>213</v>
      </c>
      <c r="B286" s="30" t="s">
        <v>103</v>
      </c>
      <c r="C286" s="30" t="s">
        <v>104</v>
      </c>
      <c r="D286" s="30" t="s">
        <v>105</v>
      </c>
      <c r="E286" s="30" t="s">
        <v>106</v>
      </c>
    </row>
    <row r="287" spans="1:5" s="12" customFormat="1" x14ac:dyDescent="0.25">
      <c r="A287" s="19" t="s">
        <v>214</v>
      </c>
      <c r="B287" s="70">
        <v>7702</v>
      </c>
      <c r="C287" s="69">
        <v>1</v>
      </c>
      <c r="D287" s="61">
        <v>908560933.630005</v>
      </c>
      <c r="E287" s="69">
        <v>1.00000000000001</v>
      </c>
    </row>
    <row r="288" spans="1:5" s="12" customFormat="1" x14ac:dyDescent="0.25">
      <c r="A288" s="19" t="s">
        <v>215</v>
      </c>
      <c r="B288" s="70">
        <v>0</v>
      </c>
      <c r="C288" s="69">
        <v>0</v>
      </c>
      <c r="D288" s="61">
        <v>0</v>
      </c>
      <c r="E288" s="69">
        <v>0</v>
      </c>
    </row>
    <row r="289" spans="1:5" s="12" customFormat="1" x14ac:dyDescent="0.25">
      <c r="A289" s="19" t="s">
        <v>216</v>
      </c>
      <c r="B289" s="70">
        <v>0</v>
      </c>
      <c r="C289" s="69">
        <v>0</v>
      </c>
      <c r="D289" s="61">
        <v>0</v>
      </c>
      <c r="E289" s="69">
        <v>0</v>
      </c>
    </row>
    <row r="290" spans="1:5" s="12" customFormat="1" ht="12.75" customHeight="1" thickBot="1" x14ac:dyDescent="0.3">
      <c r="A290" s="28" t="s">
        <v>59</v>
      </c>
      <c r="B290" s="71">
        <f>SUM(B287:B289)</f>
        <v>7702</v>
      </c>
      <c r="C290" s="72">
        <f>SUM(C287:C289)</f>
        <v>1</v>
      </c>
      <c r="D290" s="73">
        <f>SUM(D287:D289)</f>
        <v>908560933.630005</v>
      </c>
      <c r="E290" s="72">
        <f>SUM(E287:E289)</f>
        <v>1.00000000000001</v>
      </c>
    </row>
    <row r="291" spans="1:5" s="12" customFormat="1" ht="12.75" customHeight="1" thickTop="1" x14ac:dyDescent="0.25">
      <c r="B291" s="74"/>
      <c r="C291" s="74"/>
      <c r="D291" s="74"/>
      <c r="E291" s="74"/>
    </row>
    <row r="292" spans="1:5" s="12" customFormat="1" x14ac:dyDescent="0.25">
      <c r="A292" s="29" t="s">
        <v>217</v>
      </c>
      <c r="B292" s="30" t="s">
        <v>103</v>
      </c>
      <c r="C292" s="30" t="s">
        <v>104</v>
      </c>
      <c r="D292" s="30" t="s">
        <v>105</v>
      </c>
      <c r="E292" s="30" t="s">
        <v>106</v>
      </c>
    </row>
    <row r="293" spans="1:5" s="12" customFormat="1" x14ac:dyDescent="0.25">
      <c r="A293" s="19" t="s">
        <v>218</v>
      </c>
      <c r="B293" s="70">
        <v>127</v>
      </c>
      <c r="C293" s="69">
        <v>1.5710205141521699E-2</v>
      </c>
      <c r="D293" s="61">
        <v>4189642.7199999979</v>
      </c>
      <c r="E293" s="69">
        <v>4.5238056335732899E-3</v>
      </c>
    </row>
    <row r="294" spans="1:5" s="12" customFormat="1" x14ac:dyDescent="0.25">
      <c r="A294" s="19" t="s">
        <v>219</v>
      </c>
      <c r="B294" s="70">
        <v>206</v>
      </c>
      <c r="C294" s="69">
        <v>2.7525318099194999E-2</v>
      </c>
      <c r="D294" s="61">
        <v>8937598.1099999957</v>
      </c>
      <c r="E294" s="69">
        <v>9.9665254082865994E-3</v>
      </c>
    </row>
    <row r="295" spans="1:5" s="12" customFormat="1" x14ac:dyDescent="0.25">
      <c r="A295" s="19" t="s">
        <v>220</v>
      </c>
      <c r="B295" s="70">
        <v>684</v>
      </c>
      <c r="C295" s="69">
        <v>8.8808101791742394E-2</v>
      </c>
      <c r="D295" s="61">
        <v>45151647.120000035</v>
      </c>
      <c r="E295" s="69">
        <v>4.9757063127711103E-2</v>
      </c>
    </row>
    <row r="296" spans="1:5" s="12" customFormat="1" x14ac:dyDescent="0.25">
      <c r="A296" s="19" t="s">
        <v>221</v>
      </c>
      <c r="B296" s="70">
        <v>889</v>
      </c>
      <c r="C296" s="69">
        <v>0.115424565048039</v>
      </c>
      <c r="D296" s="61">
        <v>81060372.060000002</v>
      </c>
      <c r="E296" s="69">
        <v>8.9364658180499101E-2</v>
      </c>
    </row>
    <row r="297" spans="1:5" s="12" customFormat="1" x14ac:dyDescent="0.25">
      <c r="A297" s="19" t="s">
        <v>222</v>
      </c>
      <c r="B297" s="70">
        <v>1304</v>
      </c>
      <c r="C297" s="69">
        <v>0.16930667359127499</v>
      </c>
      <c r="D297" s="61">
        <v>144878929.02999997</v>
      </c>
      <c r="E297" s="69">
        <v>0.15903788626778501</v>
      </c>
    </row>
    <row r="298" spans="1:5" s="12" customFormat="1" x14ac:dyDescent="0.25">
      <c r="A298" s="19" t="s">
        <v>223</v>
      </c>
      <c r="B298" s="70">
        <v>1472</v>
      </c>
      <c r="C298" s="69">
        <v>0.19111918982082601</v>
      </c>
      <c r="D298" s="61">
        <v>189414096.63999993</v>
      </c>
      <c r="E298" s="69">
        <v>0.208443715286491</v>
      </c>
    </row>
    <row r="299" spans="1:5" s="12" customFormat="1" x14ac:dyDescent="0.25">
      <c r="A299" s="19" t="s">
        <v>224</v>
      </c>
      <c r="B299" s="70">
        <v>1308</v>
      </c>
      <c r="C299" s="69">
        <v>0.16982601921578799</v>
      </c>
      <c r="D299" s="61">
        <v>182904131.5700002</v>
      </c>
      <c r="E299" s="69">
        <v>0.20150380316105099</v>
      </c>
    </row>
    <row r="300" spans="1:5" s="12" customFormat="1" x14ac:dyDescent="0.25">
      <c r="A300" s="19" t="s">
        <v>225</v>
      </c>
      <c r="B300" s="70">
        <v>1712</v>
      </c>
      <c r="C300" s="69">
        <v>0.222279927291613</v>
      </c>
      <c r="D300" s="61">
        <v>252024516.38000026</v>
      </c>
      <c r="E300" s="69">
        <v>0.27740254293460398</v>
      </c>
    </row>
    <row r="301" spans="1:5" s="12" customFormat="1" ht="12.75" customHeight="1" thickBot="1" x14ac:dyDescent="0.3">
      <c r="A301" s="28" t="s">
        <v>59</v>
      </c>
      <c r="B301" s="71">
        <f>SUM(B293:B300)</f>
        <v>7702</v>
      </c>
      <c r="C301" s="72">
        <f>SUM(C293:C300)</f>
        <v>1</v>
      </c>
      <c r="D301" s="73">
        <f>SUM(D293:D300)</f>
        <v>908560933.63000035</v>
      </c>
      <c r="E301" s="72">
        <f>SUM(E293:E300)</f>
        <v>1.0000000000000009</v>
      </c>
    </row>
    <row r="302" spans="1:5" s="12" customFormat="1" ht="12.75" customHeight="1" thickTop="1" x14ac:dyDescent="0.25">
      <c r="B302" s="74"/>
      <c r="C302" s="74"/>
      <c r="D302" s="74"/>
      <c r="E302" s="74"/>
    </row>
    <row r="303" spans="1:5" s="12" customFormat="1" x14ac:dyDescent="0.25">
      <c r="A303" s="29" t="s">
        <v>226</v>
      </c>
      <c r="B303" s="30" t="s">
        <v>103</v>
      </c>
      <c r="C303" s="30" t="s">
        <v>104</v>
      </c>
      <c r="D303" s="30" t="s">
        <v>105</v>
      </c>
      <c r="E303" s="30" t="s">
        <v>106</v>
      </c>
    </row>
    <row r="304" spans="1:5" s="12" customFormat="1" x14ac:dyDescent="0.25">
      <c r="A304" s="19" t="s">
        <v>227</v>
      </c>
      <c r="B304" s="70">
        <v>6637</v>
      </c>
      <c r="C304" s="69">
        <v>0.86172422747338395</v>
      </c>
      <c r="D304" s="61">
        <v>779301526.19999897</v>
      </c>
      <c r="E304" s="69">
        <v>0.857731713256076</v>
      </c>
    </row>
    <row r="305" spans="1:5" s="12" customFormat="1" x14ac:dyDescent="0.25">
      <c r="A305" s="19" t="s">
        <v>228</v>
      </c>
      <c r="B305" s="70">
        <v>871</v>
      </c>
      <c r="C305" s="69">
        <v>0.11308750973773</v>
      </c>
      <c r="D305" s="61">
        <v>113198844.86</v>
      </c>
      <c r="E305" s="69">
        <v>0.124591362747387</v>
      </c>
    </row>
    <row r="306" spans="1:5" s="12" customFormat="1" x14ac:dyDescent="0.25">
      <c r="A306" s="19" t="s">
        <v>229</v>
      </c>
      <c r="B306" s="70">
        <v>16</v>
      </c>
      <c r="C306" s="69">
        <v>2.07738249805245E-3</v>
      </c>
      <c r="D306" s="61">
        <v>725301.27</v>
      </c>
      <c r="E306" s="69">
        <v>7.98296782475758E-4</v>
      </c>
    </row>
    <row r="307" spans="1:5" s="12" customFormat="1" x14ac:dyDescent="0.25">
      <c r="A307" s="19" t="s">
        <v>230</v>
      </c>
      <c r="B307" s="70">
        <v>97</v>
      </c>
      <c r="C307" s="69">
        <v>1.2594131394443001E-2</v>
      </c>
      <c r="D307" s="61">
        <v>6630502.4399999902</v>
      </c>
      <c r="E307" s="69">
        <v>7.2978071085545698E-3</v>
      </c>
    </row>
    <row r="308" spans="1:5" s="12" customFormat="1" x14ac:dyDescent="0.25">
      <c r="A308" s="19" t="s">
        <v>231</v>
      </c>
      <c r="B308" s="70">
        <v>0</v>
      </c>
      <c r="C308" s="69">
        <v>0</v>
      </c>
      <c r="D308" s="61">
        <v>0</v>
      </c>
      <c r="E308" s="69">
        <v>0</v>
      </c>
    </row>
    <row r="309" spans="1:5" s="12" customFormat="1" x14ac:dyDescent="0.25">
      <c r="A309" s="19" t="s">
        <v>185</v>
      </c>
      <c r="B309" s="70">
        <v>81</v>
      </c>
      <c r="C309" s="69">
        <v>1.0516748896390499E-2</v>
      </c>
      <c r="D309" s="61">
        <v>8704758.8599999994</v>
      </c>
      <c r="E309" s="69">
        <v>9.5808201055064303E-3</v>
      </c>
    </row>
    <row r="310" spans="1:5" s="12" customFormat="1" ht="12.75" customHeight="1" thickBot="1" x14ac:dyDescent="0.3">
      <c r="A310" s="28" t="s">
        <v>59</v>
      </c>
      <c r="B310" s="71">
        <f>SUM(B304:B309)</f>
        <v>7702</v>
      </c>
      <c r="C310" s="72">
        <f>SUM(C304:C309)</f>
        <v>0.99999999999999989</v>
      </c>
      <c r="D310" s="73">
        <f>SUM(D304:D309)</f>
        <v>908560933.62999892</v>
      </c>
      <c r="E310" s="72">
        <f>SUM(E304:E309)</f>
        <v>0.99999999999999978</v>
      </c>
    </row>
    <row r="311" spans="1:5" s="12" customFormat="1" ht="12.75" customHeight="1" thickTop="1" x14ac:dyDescent="0.25">
      <c r="B311" s="74"/>
      <c r="C311" s="74"/>
      <c r="D311" s="74"/>
      <c r="E311" s="74"/>
    </row>
    <row r="312" spans="1:5" s="12" customFormat="1" ht="12.75" customHeight="1" x14ac:dyDescent="0.25">
      <c r="A312" s="11" t="s">
        <v>232</v>
      </c>
      <c r="B312" s="74"/>
      <c r="C312" s="74"/>
      <c r="D312" s="74"/>
      <c r="E312" s="74"/>
    </row>
    <row r="313" spans="1:5" s="12" customFormat="1" ht="12.75" customHeight="1" x14ac:dyDescent="0.25">
      <c r="A313" s="19" t="s">
        <v>233</v>
      </c>
      <c r="B313" s="60" t="s">
        <v>320</v>
      </c>
      <c r="C313" s="74"/>
      <c r="D313" s="74"/>
      <c r="E313" s="74"/>
    </row>
    <row r="314" spans="1:5" s="12" customFormat="1" ht="12.75" customHeight="1" x14ac:dyDescent="0.25">
      <c r="A314" s="19" t="s">
        <v>234</v>
      </c>
      <c r="B314" s="84">
        <v>46043</v>
      </c>
      <c r="C314" s="74"/>
      <c r="D314" s="74"/>
      <c r="E314" s="74"/>
    </row>
    <row r="315" spans="1:5" s="12" customFormat="1" ht="12.75" customHeight="1" x14ac:dyDescent="0.25">
      <c r="A315" s="19" t="s">
        <v>235</v>
      </c>
      <c r="B315" s="60" t="s">
        <v>321</v>
      </c>
      <c r="C315" s="74"/>
      <c r="D315" s="74"/>
      <c r="E315" s="74"/>
    </row>
    <row r="316" spans="1:5" s="12" customFormat="1" ht="12.75" customHeight="1" x14ac:dyDescent="0.25">
      <c r="A316" s="19" t="s">
        <v>236</v>
      </c>
      <c r="B316" s="60" t="s">
        <v>321</v>
      </c>
      <c r="C316" s="74"/>
      <c r="D316" s="74"/>
      <c r="E316" s="74"/>
    </row>
    <row r="317" spans="1:5" s="12" customFormat="1" ht="12.75" customHeight="1" x14ac:dyDescent="0.25">
      <c r="A317" s="19" t="s">
        <v>237</v>
      </c>
      <c r="B317" s="60" t="s">
        <v>322</v>
      </c>
      <c r="C317" s="74"/>
      <c r="D317" s="74"/>
      <c r="E317" s="74"/>
    </row>
    <row r="318" spans="1:5" s="12" customFormat="1" ht="12.75" customHeight="1" x14ac:dyDescent="0.25">
      <c r="A318" s="19" t="s">
        <v>238</v>
      </c>
      <c r="B318" s="85">
        <v>500000000</v>
      </c>
      <c r="C318" s="74"/>
      <c r="D318" s="74"/>
      <c r="E318" s="74"/>
    </row>
    <row r="319" spans="1:5" s="12" customFormat="1" ht="12.75" customHeight="1" x14ac:dyDescent="0.25">
      <c r="A319" s="19" t="s">
        <v>239</v>
      </c>
      <c r="B319" s="85">
        <v>500000000</v>
      </c>
      <c r="C319" s="74"/>
      <c r="D319" s="74"/>
      <c r="E319" s="74"/>
    </row>
    <row r="320" spans="1:5" s="12" customFormat="1" ht="12.75" customHeight="1" x14ac:dyDescent="0.25">
      <c r="A320" s="19" t="s">
        <v>240</v>
      </c>
      <c r="B320" s="60" t="s">
        <v>269</v>
      </c>
      <c r="C320" s="74"/>
      <c r="D320" s="74"/>
      <c r="E320" s="74"/>
    </row>
    <row r="321" spans="1:5" s="12" customFormat="1" ht="12.75" customHeight="1" x14ac:dyDescent="0.25">
      <c r="A321" s="19" t="s">
        <v>241</v>
      </c>
      <c r="B321" s="60" t="s">
        <v>323</v>
      </c>
      <c r="C321" s="74"/>
      <c r="D321" s="74"/>
      <c r="E321" s="74"/>
    </row>
    <row r="322" spans="1:5" s="12" customFormat="1" ht="12.75" customHeight="1" x14ac:dyDescent="0.25">
      <c r="A322" s="19" t="s">
        <v>242</v>
      </c>
      <c r="B322" s="84">
        <v>47869</v>
      </c>
      <c r="C322" s="74"/>
      <c r="D322" s="74"/>
      <c r="E322" s="74"/>
    </row>
    <row r="323" spans="1:5" s="12" customFormat="1" ht="12.75" customHeight="1" x14ac:dyDescent="0.25">
      <c r="A323" s="19" t="s">
        <v>243</v>
      </c>
      <c r="B323" s="84">
        <v>48234</v>
      </c>
      <c r="C323" s="74"/>
      <c r="D323" s="74"/>
      <c r="E323" s="74"/>
    </row>
    <row r="324" spans="1:5" s="12" customFormat="1" ht="12.75" customHeight="1" x14ac:dyDescent="0.25">
      <c r="A324" s="19" t="s">
        <v>244</v>
      </c>
      <c r="B324" s="35" t="s">
        <v>324</v>
      </c>
      <c r="C324" s="74"/>
      <c r="D324" s="74"/>
      <c r="E324" s="74"/>
    </row>
    <row r="325" spans="1:5" s="12" customFormat="1" ht="12.75" customHeight="1" x14ac:dyDescent="0.25">
      <c r="A325" s="19" t="s">
        <v>245</v>
      </c>
      <c r="B325" s="60" t="s">
        <v>325</v>
      </c>
      <c r="C325" s="74"/>
      <c r="D325" s="74"/>
      <c r="E325" s="74"/>
    </row>
    <row r="326" spans="1:5" s="12" customFormat="1" ht="12.75" customHeight="1" x14ac:dyDescent="0.25">
      <c r="A326" s="19" t="s">
        <v>246</v>
      </c>
      <c r="B326" s="60" t="s">
        <v>326</v>
      </c>
      <c r="C326" s="74"/>
      <c r="D326" s="74"/>
      <c r="E326" s="74"/>
    </row>
    <row r="327" spans="1:5" s="12" customFormat="1" ht="12.75" customHeight="1" x14ac:dyDescent="0.25">
      <c r="A327" s="19" t="s">
        <v>247</v>
      </c>
      <c r="B327" s="84">
        <v>46133</v>
      </c>
      <c r="C327" s="74"/>
      <c r="D327" s="74"/>
      <c r="E327" s="74"/>
    </row>
    <row r="328" spans="1:5" s="12" customFormat="1" ht="12.75" customHeight="1" x14ac:dyDescent="0.25">
      <c r="A328" s="19" t="s">
        <v>248</v>
      </c>
      <c r="B328" s="60" t="s">
        <v>327</v>
      </c>
      <c r="C328" s="74"/>
      <c r="D328" s="74"/>
      <c r="E328" s="74"/>
    </row>
    <row r="329" spans="1:5" s="12" customFormat="1" ht="12.75" customHeight="1" x14ac:dyDescent="0.25">
      <c r="A329" s="19" t="s">
        <v>249</v>
      </c>
      <c r="B329" s="60" t="s">
        <v>269</v>
      </c>
      <c r="C329" s="74"/>
      <c r="D329" s="74"/>
      <c r="E329" s="74"/>
    </row>
    <row r="330" spans="1:5" s="12" customFormat="1" ht="12.75" customHeight="1" x14ac:dyDescent="0.25">
      <c r="A330" s="19" t="s">
        <v>250</v>
      </c>
      <c r="B330" s="60" t="s">
        <v>269</v>
      </c>
      <c r="C330" s="74"/>
      <c r="D330" s="74"/>
      <c r="E330" s="74"/>
    </row>
    <row r="331" spans="1:5" s="12" customFormat="1" ht="12.75" customHeight="1" x14ac:dyDescent="0.25">
      <c r="A331" s="19" t="s">
        <v>251</v>
      </c>
      <c r="B331" s="60" t="s">
        <v>269</v>
      </c>
      <c r="C331" s="74"/>
      <c r="D331" s="74"/>
      <c r="E331" s="74"/>
    </row>
    <row r="332" spans="1:5" s="12" customFormat="1" ht="12.75" customHeight="1" x14ac:dyDescent="0.25">
      <c r="A332" s="19" t="s">
        <v>252</v>
      </c>
      <c r="B332" s="60" t="s">
        <v>269</v>
      </c>
      <c r="C332" s="74"/>
      <c r="D332" s="74"/>
      <c r="E332" s="74"/>
    </row>
    <row r="333" spans="1:5" s="12" customFormat="1" ht="12.75" customHeight="1" x14ac:dyDescent="0.25">
      <c r="A333" s="19" t="s">
        <v>253</v>
      </c>
      <c r="B333" s="60" t="s">
        <v>269</v>
      </c>
      <c r="C333" s="74"/>
      <c r="D333" s="74"/>
      <c r="E333" s="74"/>
    </row>
    <row r="334" spans="1:5" s="12" customFormat="1" ht="12.75" customHeight="1" x14ac:dyDescent="0.25">
      <c r="A334" s="19" t="s">
        <v>31</v>
      </c>
      <c r="B334" s="60" t="s">
        <v>269</v>
      </c>
      <c r="C334" s="74"/>
      <c r="D334" s="74"/>
      <c r="E334" s="74"/>
    </row>
    <row r="335" spans="1:5" s="12" customFormat="1" ht="12.75" customHeight="1" x14ac:dyDescent="0.25">
      <c r="A335" s="19" t="s">
        <v>32</v>
      </c>
      <c r="B335" s="60" t="s">
        <v>269</v>
      </c>
      <c r="C335" s="74"/>
      <c r="D335" s="74"/>
      <c r="E335" s="74"/>
    </row>
    <row r="336" spans="1:5" s="12" customFormat="1" ht="12.75" customHeight="1" x14ac:dyDescent="0.25">
      <c r="A336" s="19" t="s">
        <v>254</v>
      </c>
      <c r="B336" s="60" t="s">
        <v>269</v>
      </c>
      <c r="C336" s="74"/>
      <c r="D336" s="74"/>
      <c r="E336" s="74"/>
    </row>
    <row r="337" spans="1:7" s="12" customFormat="1" ht="12.75" customHeight="1" x14ac:dyDescent="0.25">
      <c r="B337" s="74"/>
      <c r="C337" s="74"/>
      <c r="D337" s="74"/>
      <c r="E337" s="74"/>
    </row>
    <row r="338" spans="1:7" s="12" customFormat="1" x14ac:dyDescent="0.25">
      <c r="A338" s="11" t="s">
        <v>255</v>
      </c>
    </row>
    <row r="339" spans="1:7" s="12" customFormat="1" ht="39.6" x14ac:dyDescent="0.25">
      <c r="A339" s="30" t="s">
        <v>256</v>
      </c>
      <c r="B339" s="30" t="s">
        <v>257</v>
      </c>
      <c r="C339" s="31" t="s">
        <v>258</v>
      </c>
      <c r="D339" s="31" t="s">
        <v>259</v>
      </c>
      <c r="E339" s="31" t="s">
        <v>260</v>
      </c>
      <c r="F339" s="32"/>
      <c r="G339" s="32"/>
    </row>
    <row r="340" spans="1:7" s="12" customFormat="1" ht="71.400000000000006" customHeight="1" x14ac:dyDescent="0.25">
      <c r="A340" s="91" t="s">
        <v>361</v>
      </c>
      <c r="B340" s="90" t="s">
        <v>376</v>
      </c>
      <c r="C340" s="90" t="s">
        <v>362</v>
      </c>
      <c r="D340" s="91" t="s">
        <v>341</v>
      </c>
      <c r="E340" s="90" t="s">
        <v>363</v>
      </c>
    </row>
    <row r="341" spans="1:7" s="12" customFormat="1" ht="72.599999999999994" customHeight="1" x14ac:dyDescent="0.25">
      <c r="A341" s="91" t="s">
        <v>364</v>
      </c>
      <c r="B341" s="90" t="s">
        <v>365</v>
      </c>
      <c r="C341" s="90" t="s">
        <v>340</v>
      </c>
      <c r="D341" s="91" t="s">
        <v>341</v>
      </c>
      <c r="E341" s="90" t="s">
        <v>366</v>
      </c>
    </row>
    <row r="342" spans="1:7" s="12" customFormat="1" ht="71.099999999999994" customHeight="1" x14ac:dyDescent="0.25">
      <c r="A342" s="91" t="s">
        <v>338</v>
      </c>
      <c r="B342" s="90" t="s">
        <v>339</v>
      </c>
      <c r="C342" s="90" t="s">
        <v>340</v>
      </c>
      <c r="D342" s="91" t="s">
        <v>341</v>
      </c>
      <c r="E342" s="90" t="s">
        <v>367</v>
      </c>
    </row>
    <row r="343" spans="1:7" s="12" customFormat="1" ht="73.5" customHeight="1" x14ac:dyDescent="0.25">
      <c r="A343" s="91" t="s">
        <v>342</v>
      </c>
      <c r="B343" s="90" t="s">
        <v>343</v>
      </c>
      <c r="C343" s="90" t="s">
        <v>340</v>
      </c>
      <c r="D343" s="91" t="s">
        <v>341</v>
      </c>
      <c r="E343" s="90" t="s">
        <v>380</v>
      </c>
    </row>
    <row r="344" spans="1:7" s="12" customFormat="1" ht="95.1" customHeight="1" x14ac:dyDescent="0.25">
      <c r="A344" s="91" t="s">
        <v>344</v>
      </c>
      <c r="B344" s="90" t="s">
        <v>345</v>
      </c>
      <c r="C344" s="90" t="s">
        <v>377</v>
      </c>
      <c r="D344" s="91" t="s">
        <v>341</v>
      </c>
      <c r="E344" s="90" t="s">
        <v>368</v>
      </c>
    </row>
    <row r="345" spans="1:7" s="12" customFormat="1" ht="56.1" customHeight="1" x14ac:dyDescent="0.25">
      <c r="A345" s="91" t="s">
        <v>44</v>
      </c>
      <c r="B345" s="90" t="s">
        <v>346</v>
      </c>
      <c r="C345" s="90" t="s">
        <v>347</v>
      </c>
      <c r="D345" s="91" t="s">
        <v>341</v>
      </c>
      <c r="E345" s="90" t="s">
        <v>369</v>
      </c>
    </row>
    <row r="346" spans="1:7" s="12" customFormat="1" ht="123.6" customHeight="1" x14ac:dyDescent="0.25">
      <c r="A346" s="91" t="s">
        <v>348</v>
      </c>
      <c r="B346" s="90" t="s">
        <v>349</v>
      </c>
      <c r="C346" s="90" t="s">
        <v>350</v>
      </c>
      <c r="D346" s="91" t="s">
        <v>341</v>
      </c>
      <c r="E346" s="90" t="s">
        <v>370</v>
      </c>
    </row>
    <row r="347" spans="1:7" s="12" customFormat="1" ht="39.6" x14ac:dyDescent="0.25">
      <c r="A347" s="91" t="s">
        <v>351</v>
      </c>
      <c r="B347" s="90" t="s">
        <v>352</v>
      </c>
      <c r="C347" s="90" t="s">
        <v>352</v>
      </c>
      <c r="D347" s="91" t="s">
        <v>341</v>
      </c>
      <c r="E347" s="90" t="s">
        <v>371</v>
      </c>
    </row>
    <row r="348" spans="1:7" s="12" customFormat="1" ht="52.8" x14ac:dyDescent="0.25">
      <c r="A348" s="91" t="s">
        <v>353</v>
      </c>
      <c r="B348" s="90" t="s">
        <v>354</v>
      </c>
      <c r="C348" s="90" t="s">
        <v>355</v>
      </c>
      <c r="D348" s="91" t="s">
        <v>341</v>
      </c>
      <c r="E348" s="90" t="s">
        <v>372</v>
      </c>
    </row>
    <row r="349" spans="1:7" s="12" customFormat="1" ht="184.8" x14ac:dyDescent="0.25">
      <c r="A349" s="91" t="s">
        <v>356</v>
      </c>
      <c r="B349" s="90" t="s">
        <v>357</v>
      </c>
      <c r="C349" s="90" t="s">
        <v>357</v>
      </c>
      <c r="D349" s="91" t="s">
        <v>341</v>
      </c>
      <c r="E349" s="90" t="s">
        <v>373</v>
      </c>
    </row>
    <row r="350" spans="1:7" s="12" customFormat="1" ht="29.4" customHeight="1" x14ac:dyDescent="0.25">
      <c r="A350" s="91" t="s">
        <v>358</v>
      </c>
      <c r="B350" s="90" t="s">
        <v>359</v>
      </c>
      <c r="C350" s="90" t="s">
        <v>378</v>
      </c>
      <c r="D350" s="91" t="s">
        <v>336</v>
      </c>
      <c r="E350" s="90" t="s">
        <v>374</v>
      </c>
    </row>
    <row r="351" spans="1:7" s="12" customFormat="1" ht="45.9" customHeight="1" x14ac:dyDescent="0.25">
      <c r="A351" s="91" t="s">
        <v>360</v>
      </c>
      <c r="B351" s="90" t="s">
        <v>359</v>
      </c>
      <c r="C351" s="90" t="s">
        <v>379</v>
      </c>
      <c r="D351" s="91" t="s">
        <v>341</v>
      </c>
      <c r="E351" s="90" t="s">
        <v>375</v>
      </c>
    </row>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sheetData>
  <mergeCells count="9">
    <mergeCell ref="F149:J149"/>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Duncan Alexander (he/him)</cp:lastModifiedBy>
  <cp:lastPrinted>2016-06-21T10:44:13Z</cp:lastPrinted>
  <dcterms:created xsi:type="dcterms:W3CDTF">2011-12-02T11:31:09Z</dcterms:created>
  <dcterms:modified xsi:type="dcterms:W3CDTF">2026-03-24T10:22:13Z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45475c-163e-4b7a-b48e-e798e9c0a218_Enabled">
    <vt:lpwstr>true</vt:lpwstr>
  </property>
  <property fmtid="{D5CDD505-2E9C-101B-9397-08002B2CF9AE}" pid="3" name="MSIP_Label_cb45475c-163e-4b7a-b48e-e798e9c0a218_SetDate">
    <vt:lpwstr>2026-03-17T10:12:42Z</vt:lpwstr>
  </property>
  <property fmtid="{D5CDD505-2E9C-101B-9397-08002B2CF9AE}" pid="4" name="MSIP_Label_cb45475c-163e-4b7a-b48e-e798e9c0a218_Method">
    <vt:lpwstr>Privileged</vt:lpwstr>
  </property>
  <property fmtid="{D5CDD505-2E9C-101B-9397-08002B2CF9AE}" pid="5" name="MSIP_Label_cb45475c-163e-4b7a-b48e-e798e9c0a218_Name">
    <vt:lpwstr>Internal</vt:lpwstr>
  </property>
  <property fmtid="{D5CDD505-2E9C-101B-9397-08002B2CF9AE}" pid="6" name="MSIP_Label_cb45475c-163e-4b7a-b48e-e798e9c0a218_SiteId">
    <vt:lpwstr>83c9b2db-2a15-4eed-8c33-618567b8e797</vt:lpwstr>
  </property>
  <property fmtid="{D5CDD505-2E9C-101B-9397-08002B2CF9AE}" pid="7" name="MSIP_Label_cb45475c-163e-4b7a-b48e-e798e9c0a218_ActionId">
    <vt:lpwstr>be6ddfdd-d1b4-411d-818e-945502409b52</vt:lpwstr>
  </property>
  <property fmtid="{D5CDD505-2E9C-101B-9397-08002B2CF9AE}" pid="8" name="MSIP_Label_cb45475c-163e-4b7a-b48e-e798e9c0a218_ContentBits">
    <vt:lpwstr>0</vt:lpwstr>
  </property>
  <property fmtid="{D5CDD505-2E9C-101B-9397-08002B2CF9AE}" pid="9" name="MSIP_Label_cb45475c-163e-4b7a-b48e-e798e9c0a218_Tag">
    <vt:lpwstr>10, 0, 1, 1</vt:lpwstr>
  </property>
</Properties>
</file>